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codeName="ThisWorkbook" defaultThemeVersion="124226"/>
  <bookViews>
    <workbookView xWindow="4620" yWindow="4215" windowWidth="21600" windowHeight="11385" activeTab="0"/>
  </bookViews>
  <sheets>
    <sheet name="List2" sheetId="2" r:id="rId1"/>
    <sheet name="List3" sheetId="3" r:id="rId2"/>
  </sheets>
  <definedNames/>
  <calcPr calcId="181029"/>
  <extLst/>
</workbook>
</file>

<file path=xl/sharedStrings.xml><?xml version="1.0" encoding="utf-8"?>
<sst xmlns="http://schemas.openxmlformats.org/spreadsheetml/2006/main" count="270" uniqueCount="137">
  <si>
    <t xml:space="preserve">Pol. č. </t>
  </si>
  <si>
    <t>Jednotka</t>
  </si>
  <si>
    <t>Množství</t>
  </si>
  <si>
    <t>Specifikace úkonu</t>
  </si>
  <si>
    <r>
      <t>m</t>
    </r>
    <r>
      <rPr>
        <vertAlign val="superscript"/>
        <sz val="9"/>
        <color rgb="FF000000"/>
        <rFont val="Calibri"/>
        <family val="2"/>
      </rPr>
      <t>2</t>
    </r>
  </si>
  <si>
    <r>
      <t>m</t>
    </r>
    <r>
      <rPr>
        <vertAlign val="superscript"/>
        <sz val="9"/>
        <color rgb="FF000000"/>
        <rFont val="Calibri"/>
        <family val="2"/>
      </rPr>
      <t>3</t>
    </r>
  </si>
  <si>
    <t>hod</t>
  </si>
  <si>
    <t>Přehled prací k ocenění a výpočtu celkové ceny:</t>
  </si>
  <si>
    <t xml:space="preserve">Cena celkem (Kč) bez DPH </t>
  </si>
  <si>
    <t>Specifikace činnosti -  položka</t>
  </si>
  <si>
    <t xml:space="preserve">kosení trávníku parkového </t>
  </si>
  <si>
    <t>kosení trávníku lučního</t>
  </si>
  <si>
    <t>likvidace dvouděložných plevelů v trávníku</t>
  </si>
  <si>
    <t xml:space="preserve">s použitím herbicidu (včetně maximální ceny Vámi používaného herbicidu)  </t>
  </si>
  <si>
    <t xml:space="preserve">ornice </t>
  </si>
  <si>
    <t>bez dopravy</t>
  </si>
  <si>
    <t>přeprava</t>
  </si>
  <si>
    <t>km</t>
  </si>
  <si>
    <t>osetí ploch (bez ceny travního semene)</t>
  </si>
  <si>
    <t>travní semeno</t>
  </si>
  <si>
    <t>kg</t>
  </si>
  <si>
    <t>přeprava ornice</t>
  </si>
  <si>
    <t xml:space="preserve">úklid odpadků na travnatých plochách </t>
  </si>
  <si>
    <t xml:space="preserve">úklid těsně před jednotlivou sečí  </t>
  </si>
  <si>
    <t>likvidace kompostovatelného odpadu</t>
  </si>
  <si>
    <t>t</t>
  </si>
  <si>
    <t xml:space="preserve">Celková  udržovaná plocha/množství jednotek za rok   (sl. č. 4 x sl.č. 5) </t>
  </si>
  <si>
    <t xml:space="preserve">odpad pocházející z údržby travnatých ploch (buď uložením nebo vlastními prostředky)   </t>
  </si>
  <si>
    <t>odpad z kosení a vyhrabánání trávníků (buď uložením nebo vlastními prostředky)</t>
  </si>
  <si>
    <r>
      <t xml:space="preserve">v rovině nebo na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</si>
  <si>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t>obnova trávníku (desetina z trávníkové plochy)</t>
  </si>
  <si>
    <r>
      <t>na svahu</t>
    </r>
    <r>
      <rPr>
        <b/>
        <sz val="11"/>
        <color rgb="FF000000"/>
        <rFont val="Calibri"/>
        <family val="2"/>
      </rPr>
      <t xml:space="preserve"> 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</si>
  <si>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 xml:space="preserve">přes 1:2 do 1:1 </t>
    </r>
  </si>
  <si>
    <r>
      <t xml:space="preserve">Cena za </t>
    </r>
    <r>
      <rPr>
        <b/>
        <u val="single"/>
        <sz val="10"/>
        <color rgb="FF000000"/>
        <rFont val="Calibri"/>
        <family val="2"/>
      </rPr>
      <t>jednotku</t>
    </r>
    <r>
      <rPr>
        <b/>
        <sz val="10"/>
        <color rgb="FF000000"/>
        <rFont val="Calibri"/>
        <family val="2"/>
      </rPr>
      <t xml:space="preserve"> bez DPH (Kč)</t>
    </r>
  </si>
  <si>
    <r>
      <rPr>
        <b/>
        <i/>
        <sz val="10"/>
        <color rgb="FF000000"/>
        <rFont val="Calibri"/>
        <family val="2"/>
      </rPr>
      <t xml:space="preserve">obnova nikoliv zdevastovaného, avšak již špatného trávníku </t>
    </r>
    <r>
      <rPr>
        <i/>
        <sz val="10"/>
        <color rgb="FF000000"/>
        <rFont val="Calibri"/>
        <family val="2"/>
      </rPr>
      <t>(dle potřeby se předpokládá provedení těchto technologických postupů (resp. jejich kombinace): odstranění dvouděložních plevelů (chemicky), prořezání drnu (vertikutace) s opakovaným provzdušněním, pohnojení pompostem a minerálními hnojivy, dosetí nezatravněných míst) (uveďte průměrnou cenu se zahrnutím veškerých nákladů, včetně ceny materiálů a dopravy):</t>
    </r>
  </si>
  <si>
    <t>stromy netrnité</t>
  </si>
  <si>
    <t>ks</t>
  </si>
  <si>
    <r>
      <t>o průměru koruny</t>
    </r>
    <r>
      <rPr>
        <b/>
        <sz val="11"/>
        <color rgb="FF000000"/>
        <rFont val="Calibri"/>
        <family val="2"/>
      </rPr>
      <t xml:space="preserve"> do 2 m</t>
    </r>
  </si>
  <si>
    <r>
      <t>o průměru koruny</t>
    </r>
    <r>
      <rPr>
        <b/>
        <sz val="11"/>
        <color rgb="FF000000"/>
        <rFont val="Calibri"/>
        <family val="2"/>
      </rPr>
      <t xml:space="preserve"> přes 6 m do 8  m</t>
    </r>
  </si>
  <si>
    <t>stromy trnité</t>
  </si>
  <si>
    <r>
      <t xml:space="preserve">o průměru koruny </t>
    </r>
    <r>
      <rPr>
        <b/>
        <sz val="11"/>
        <color rgb="FF000000"/>
        <rFont val="Calibri"/>
        <family val="2"/>
      </rPr>
      <t>přes 2 m do 4 m</t>
    </r>
  </si>
  <si>
    <r>
      <t xml:space="preserve">o průměru koruny </t>
    </r>
    <r>
      <rPr>
        <b/>
        <sz val="11"/>
        <color rgb="FF000000"/>
        <rFont val="Calibri"/>
        <family val="2"/>
      </rPr>
      <t>přes 4 m do 6  m</t>
    </r>
  </si>
  <si>
    <t>keře netrnité</t>
  </si>
  <si>
    <t xml:space="preserve">stromy netrnité </t>
  </si>
  <si>
    <r>
      <t>o průměru koruny</t>
    </r>
    <r>
      <rPr>
        <b/>
        <sz val="11"/>
        <color rgb="FF000000"/>
        <rFont val="Calibri"/>
        <family val="2"/>
      </rPr>
      <t xml:space="preserve"> do 1,5 m</t>
    </r>
  </si>
  <si>
    <r>
      <t xml:space="preserve">o průměru koruny </t>
    </r>
    <r>
      <rPr>
        <b/>
        <sz val="11"/>
        <color rgb="FF000000"/>
        <rFont val="Calibri"/>
        <family val="2"/>
      </rPr>
      <t>přes 1,5 m do 3 m</t>
    </r>
  </si>
  <si>
    <r>
      <t xml:space="preserve">o průměru koruny </t>
    </r>
    <r>
      <rPr>
        <b/>
        <sz val="11"/>
        <color rgb="FF000000"/>
        <rFont val="Calibri"/>
        <family val="2"/>
      </rPr>
      <t>přes 3 m do 5 m</t>
    </r>
  </si>
  <si>
    <t>keře trnité</t>
  </si>
  <si>
    <t>řez zmlazením keře netrnité</t>
  </si>
  <si>
    <t>řez zmlazením keře trnité</t>
  </si>
  <si>
    <t>řez živých plotů přímých</t>
  </si>
  <si>
    <r>
      <t xml:space="preserve">o průměru koruny </t>
    </r>
    <r>
      <rPr>
        <b/>
        <sz val="11"/>
        <color rgb="FF000000"/>
        <rFont val="Calibri"/>
        <family val="2"/>
      </rPr>
      <t>do 1,5 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</si>
  <si>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do 0,8m, </t>
    </r>
    <r>
      <rPr>
        <sz val="9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0,8m</t>
    </r>
  </si>
  <si>
    <r>
      <t xml:space="preserve">svah </t>
    </r>
    <r>
      <rPr>
        <b/>
        <sz val="11"/>
        <color rgb="FF000000"/>
        <rFont val="Calibri"/>
        <family val="2"/>
      </rPr>
      <t>přes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</si>
  <si>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 svah p</t>
    </r>
    <r>
      <rPr>
        <b/>
        <sz val="11"/>
        <color rgb="FF000000"/>
        <rFont val="Calibri"/>
        <family val="2"/>
      </rPr>
      <t>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</si>
  <si>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rovina nebo svah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</si>
  <si>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svah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</si>
  <si>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kosení trávníku parkového / lučního </t>
    </r>
    <r>
      <rPr>
        <i/>
        <sz val="10"/>
        <color rgb="FF000000"/>
        <rFont val="Calibri"/>
        <family val="2"/>
      </rPr>
      <t>(včetně shrabání, naložení a odvozu do 20 km, bez skládkování a likvidace)</t>
    </r>
  </si>
  <si>
    <r>
      <rPr>
        <b/>
        <sz val="9"/>
        <color rgb="FF000000"/>
        <rFont val="Calibri"/>
        <family val="2"/>
      </rPr>
      <t xml:space="preserve">likvidace smíšeného </t>
    </r>
    <r>
      <rPr>
        <sz val="9"/>
        <color rgb="FF000000"/>
        <rFont val="Calibri"/>
        <family val="2"/>
      </rPr>
      <t>(nekompostovatelného odpadu)</t>
    </r>
  </si>
  <si>
    <r>
      <t xml:space="preserve">doplnění a rozprostření ornice na travnatých plochách tloušťky do 50 mm  v rovině nebo ve svahu </t>
    </r>
    <r>
      <rPr>
        <b/>
        <sz val="11"/>
        <color rgb="FF000000"/>
        <rFont val="Calibri"/>
        <family val="2"/>
      </rPr>
      <t xml:space="preserve">do 1:5 </t>
    </r>
  </si>
  <si>
    <r>
      <rPr>
        <b/>
        <sz val="9"/>
        <color rgb="FF000000"/>
        <rFont val="Calibri"/>
        <family val="2"/>
      </rPr>
      <t>obnova zdevastovaného parkového trávníku</t>
    </r>
    <r>
      <rPr>
        <sz val="9"/>
        <color rgb="FF000000"/>
        <rFont val="Calibri"/>
        <family val="2"/>
      </rPr>
      <t>(bez ceny ornice a dopravy)</t>
    </r>
  </si>
  <si>
    <r>
      <rPr>
        <b/>
        <i/>
        <sz val="10"/>
        <color rgb="FF000000"/>
        <rFont val="Calibri"/>
        <family val="2"/>
      </rPr>
      <t xml:space="preserve">řez živých plotů přímých </t>
    </r>
    <r>
      <rPr>
        <i/>
        <sz val="10"/>
        <color rgb="FF000000"/>
        <rFont val="Calibri"/>
        <family val="2"/>
      </rPr>
      <t>(včetně naložení odpadu a odvozu do 20 km, avšak bez skládkování a likvidace)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</si>
  <si>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1,5m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3,0m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</si>
  <si>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0,8m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1,5m, </t>
    </r>
    <r>
      <rPr>
        <sz val="10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1,0m</t>
    </r>
  </si>
  <si>
    <t>řez živých plotů příplatek k ceně za řez v obloucích</t>
  </si>
  <si>
    <t>přes 200mm do 300 mm</t>
  </si>
  <si>
    <t>přes 300mm do 400 mm</t>
  </si>
  <si>
    <t>stromy listnaté o průměru kmene na řezné ploše pařezu</t>
  </si>
  <si>
    <r>
      <rPr>
        <b/>
        <sz val="9"/>
        <color rgb="FF000000"/>
        <rFont val="Calibri"/>
        <family val="2"/>
      </rPr>
      <t xml:space="preserve">stromy listnaté </t>
    </r>
    <r>
      <rPr>
        <sz val="9"/>
        <color rgb="FF000000"/>
        <rFont val="Calibri"/>
        <family val="2"/>
      </rPr>
      <t>o průměru kmene na řezné ploše pařezu</t>
    </r>
  </si>
  <si>
    <r>
      <rPr>
        <b/>
        <sz val="10"/>
        <color rgb="FF000000"/>
        <rFont val="Calibri"/>
        <family val="2"/>
      </rPr>
      <t>do 200</t>
    </r>
    <r>
      <rPr>
        <sz val="9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mm</t>
    </r>
  </si>
  <si>
    <r>
      <rPr>
        <b/>
        <sz val="9"/>
        <color rgb="FF000000"/>
        <rFont val="Calibri"/>
        <family val="2"/>
      </rPr>
      <t>stromy jehličnaté</t>
    </r>
    <r>
      <rPr>
        <sz val="9"/>
        <color rgb="FF000000"/>
        <rFont val="Calibri"/>
        <family val="2"/>
      </rPr>
      <t xml:space="preserve"> o průměru kmene na řezné ploše pařezu</t>
    </r>
  </si>
  <si>
    <t>odstranění nevhodných dřevin</t>
  </si>
  <si>
    <r>
      <t xml:space="preserve">v rovině  nebo na svahu </t>
    </r>
    <r>
      <rPr>
        <b/>
        <sz val="10"/>
        <color rgb="FF000000"/>
        <rFont val="Calibri"/>
        <family val="2"/>
      </rPr>
      <t xml:space="preserve">do 1:5  </t>
    </r>
  </si>
  <si>
    <r>
      <t xml:space="preserve">na svahu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</si>
  <si>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>přes 1:2 do 1:1</t>
    </r>
  </si>
  <si>
    <t>odstranění pařezu odfrézováním</t>
  </si>
  <si>
    <r>
      <rPr>
        <b/>
        <sz val="9"/>
        <color rgb="FF000000"/>
        <rFont val="Calibri"/>
        <family val="2"/>
      </rPr>
      <t>průměr</t>
    </r>
    <r>
      <rPr>
        <sz val="9"/>
        <color rgb="FF000000"/>
        <rFont val="Calibri"/>
        <family val="2"/>
      </rPr>
      <t xml:space="preserve"> na řezné ploše </t>
    </r>
    <r>
      <rPr>
        <b/>
        <sz val="10"/>
        <color rgb="FF000000"/>
        <rFont val="Calibri"/>
        <family val="2"/>
      </rPr>
      <t>do 500 mm</t>
    </r>
    <r>
      <rPr>
        <sz val="9"/>
        <color rgb="FF000000"/>
        <rFont val="Calibri"/>
        <family val="2"/>
      </rPr>
      <t xml:space="preserve"> (včetně odklizení odpadu a zásypu jámy)</t>
    </r>
  </si>
  <si>
    <r>
      <rPr>
        <b/>
        <sz val="9"/>
        <color rgb="FF000000"/>
        <rFont val="Calibri"/>
        <family val="2"/>
      </rPr>
      <t>umrtvení pařezu</t>
    </r>
    <r>
      <rPr>
        <sz val="9"/>
        <color rgb="FF000000"/>
        <rFont val="Calibri"/>
        <family val="2"/>
      </rPr>
      <t xml:space="preserve"> a jeho výmladků i odnoží chemicky </t>
    </r>
  </si>
  <si>
    <t>(včetně ceny materiálu)</t>
  </si>
  <si>
    <t>(včetně  naložení a odvozu do 20 km, bez skládkování a bez likvidace)</t>
  </si>
  <si>
    <r>
      <rPr>
        <b/>
        <sz val="9"/>
        <color rgb="FF000000"/>
        <rFont val="Calibri"/>
        <family val="2"/>
      </rPr>
      <t>odklizení větví po řezu dřevin</t>
    </r>
    <r>
      <rPr>
        <sz val="9"/>
        <color rgb="FF000000"/>
        <rFont val="Calibri"/>
        <family val="2"/>
      </rPr>
      <t xml:space="preserve"> ponechaných cizími subjekty</t>
    </r>
  </si>
  <si>
    <r>
      <rPr>
        <b/>
        <i/>
        <sz val="10"/>
        <color rgb="FF000000"/>
        <rFont val="Calibri"/>
        <family val="2"/>
      </rPr>
      <t>jarní</t>
    </r>
    <r>
      <rPr>
        <i/>
        <sz val="10"/>
        <color rgb="FF000000"/>
        <rFont val="Calibri"/>
        <family val="2"/>
      </rPr>
      <t xml:space="preserve"> (resp. předjarní) </t>
    </r>
    <r>
      <rPr>
        <b/>
        <i/>
        <sz val="10"/>
        <color rgb="FF000000"/>
        <rFont val="Calibri"/>
        <family val="2"/>
      </rPr>
      <t>chemické odplevelení keřových skupin</t>
    </r>
    <r>
      <rPr>
        <i/>
        <sz val="10"/>
        <color rgb="FF000000"/>
        <rFont val="Calibri"/>
        <family val="2"/>
      </rPr>
      <t xml:space="preserve"> (včetně ceny herbicidu):</t>
    </r>
  </si>
  <si>
    <r>
      <t xml:space="preserve">v rovině nebo ve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</si>
  <si>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r>
      <rPr>
        <b/>
        <i/>
        <sz val="10"/>
        <color rgb="FF000000"/>
        <rFont val="Calibri"/>
        <family val="2"/>
      </rPr>
      <t xml:space="preserve">pletí v keřových skupinách </t>
    </r>
    <r>
      <rPr>
        <i/>
        <sz val="10"/>
        <color rgb="FF000000"/>
        <rFont val="Calibri"/>
        <family val="2"/>
      </rPr>
      <t>včetně (včetně  naložení a odvozu do 20 km, bez skládkování a bez likvidace)</t>
    </r>
  </si>
  <si>
    <t xml:space="preserve">v rovině nebo ve svahu do 1:5 </t>
  </si>
  <si>
    <t xml:space="preserve">na svahu přes 1:5 do 1:2 </t>
  </si>
  <si>
    <r>
      <t xml:space="preserve">mulčování do 100 mm </t>
    </r>
    <r>
      <rPr>
        <i/>
        <sz val="10"/>
        <color rgb="FF000000"/>
        <rFont val="Calibri"/>
        <family val="2"/>
      </rPr>
      <t>(včetně ceny mulčování materiálu)</t>
    </r>
    <r>
      <rPr>
        <b/>
        <i/>
        <sz val="10"/>
        <color rgb="FF000000"/>
        <rFont val="Calibri"/>
        <family val="2"/>
      </rPr>
      <t>:</t>
    </r>
  </si>
  <si>
    <r>
      <rPr>
        <b/>
        <sz val="9"/>
        <color rgb="FF000000"/>
        <rFont val="Calibri"/>
        <family val="2"/>
      </rPr>
      <t>drcení větví</t>
    </r>
    <r>
      <rPr>
        <sz val="9"/>
        <color rgb="FF000000"/>
        <rFont val="Calibri"/>
        <family val="2"/>
      </rPr>
      <t xml:space="preserve"> průměru do 100 mm</t>
    </r>
  </si>
  <si>
    <t>likvidace odpadu</t>
  </si>
  <si>
    <t>pocházejícího z údržby stromů a keřů (uložením na skládku nebo vlastními prostředky)</t>
  </si>
  <si>
    <r>
      <rPr>
        <b/>
        <i/>
        <sz val="10"/>
        <color rgb="FF000000"/>
        <rFont val="Calibri"/>
        <family val="2"/>
      </rPr>
      <t xml:space="preserve">dodatečné osazení kůlů </t>
    </r>
    <r>
      <rPr>
        <i/>
        <sz val="10"/>
        <color rgb="FF000000"/>
        <rFont val="Calibri"/>
        <family val="2"/>
      </rPr>
      <t>k dřevině s uvázáním (včetně ceny materiálu a dopravy)</t>
    </r>
  </si>
  <si>
    <t>délka kůlu přes 2 m do 3 m</t>
  </si>
  <si>
    <t>ks(kůl)</t>
  </si>
  <si>
    <t xml:space="preserve">délka kůlu přes 2 m </t>
  </si>
  <si>
    <r>
      <rPr>
        <b/>
        <i/>
        <sz val="10"/>
        <color rgb="FF000000"/>
        <rFont val="Calibri"/>
        <family val="2"/>
      </rPr>
      <t>ostatní práce týkající se zeleně a vegetace</t>
    </r>
    <r>
      <rPr>
        <i/>
        <sz val="10"/>
        <color rgb="FF000000"/>
        <rFont val="Calibri"/>
        <family val="2"/>
      </rPr>
      <t xml:space="preserve"> (kromě výsadeb)</t>
    </r>
  </si>
  <si>
    <t>(např. na záhonech (včetně naložení a odvozu odpadu)</t>
  </si>
  <si>
    <r>
      <rPr>
        <b/>
        <sz val="9"/>
        <color rgb="FF000000"/>
        <rFont val="Calibri"/>
        <family val="2"/>
      </rPr>
      <t>pletí mimo keřové skupiny</t>
    </r>
    <r>
      <rPr>
        <sz val="9"/>
        <color rgb="FF000000"/>
        <rFont val="Calibri"/>
        <family val="2"/>
      </rPr>
      <t xml:space="preserve"> a mimo trávníky</t>
    </r>
  </si>
  <si>
    <t>(včetně ceny materiálu a naložení a odvozu odpadu)</t>
  </si>
  <si>
    <r>
      <rPr>
        <b/>
        <sz val="9"/>
        <color rgb="FF000000"/>
        <rFont val="Calibri"/>
        <family val="2"/>
      </rPr>
      <t>odplevelení dlažeb a zpevněných ploch  chemická likvidace</t>
    </r>
    <r>
      <rPr>
        <sz val="9"/>
        <color rgb="FF000000"/>
        <rFont val="Calibri"/>
        <family val="2"/>
      </rPr>
      <t xml:space="preserve"> - bez mechanického odstranění</t>
    </r>
  </si>
  <si>
    <t>odplevelení dlažeb a zpevněných ploch  mechanického odstranění</t>
  </si>
  <si>
    <t xml:space="preserve">zálivka </t>
  </si>
  <si>
    <t>(provedení + cena vody a dopravy)</t>
  </si>
  <si>
    <r>
      <t xml:space="preserve">Výsadby </t>
    </r>
    <r>
      <rPr>
        <i/>
        <sz val="10"/>
        <color rgb="FF000000"/>
        <rFont val="Calibri"/>
        <family val="2"/>
      </rPr>
      <t>(vč. přípravných a souvisejících prací): výsadba (kompletní provedení, včetně přípravy jam a přivezení materiálu, včetně ceny substrátů a mulčovacích materiálů, avšak bez ceny rostlin)</t>
    </r>
  </si>
  <si>
    <t>trvalek</t>
  </si>
  <si>
    <t>kus</t>
  </si>
  <si>
    <t>solitérních keřů výšky do 1 m</t>
  </si>
  <si>
    <t>solitérních keřů výšky přes 1 m</t>
  </si>
  <si>
    <t>(včetně ceny ukotvení a ceny kůlů)</t>
  </si>
  <si>
    <r>
      <rPr>
        <b/>
        <i/>
        <sz val="11"/>
        <color rgb="FF000000"/>
        <rFont val="Calibri"/>
        <family val="2"/>
      </rPr>
      <t xml:space="preserve">údržba stromů a keřů: </t>
    </r>
    <r>
      <rPr>
        <i/>
        <sz val="11"/>
        <color rgb="FF000000"/>
        <rFont val="Calibri"/>
        <family val="2"/>
      </rPr>
      <t xml:space="preserve">udržovací řez dřevin - </t>
    </r>
    <r>
      <rPr>
        <b/>
        <i/>
        <sz val="11"/>
        <color rgb="FF000000"/>
        <rFont val="Calibri"/>
        <family val="2"/>
      </rPr>
      <t xml:space="preserve">průklest </t>
    </r>
    <r>
      <rPr>
        <i/>
        <sz val="11"/>
        <color rgb="FF000000"/>
        <rFont val="Calibri"/>
        <family val="2"/>
      </rPr>
      <t xml:space="preserve">(včetně naložení odpadu a odvozu do 20 km, avšak bez skládkování a likvidace): </t>
    </r>
  </si>
  <si>
    <t>stromy jehličnaté o průměru kmene na řezné ploše pařezu</t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</si>
  <si>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</si>
  <si>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</si>
  <si>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theme="1"/>
        <rFont val="Calibri"/>
        <family val="2"/>
      </rPr>
      <t xml:space="preserve">stromů </t>
    </r>
    <r>
      <rPr>
        <sz val="9"/>
        <color theme="1"/>
        <rFont val="Calibri"/>
        <family val="2"/>
      </rPr>
      <t xml:space="preserve">při použití kotvení 3 kůly výška stromu </t>
    </r>
    <r>
      <rPr>
        <b/>
        <sz val="9"/>
        <color theme="1"/>
        <rFont val="Calibri"/>
        <family val="2"/>
      </rPr>
      <t>přes 3m do 4m</t>
    </r>
  </si>
  <si>
    <r>
      <rPr>
        <b/>
        <i/>
        <sz val="10"/>
        <color theme="1"/>
        <rFont val="Calibri"/>
        <family val="2"/>
      </rPr>
      <t xml:space="preserve">rostliny </t>
    </r>
    <r>
      <rPr>
        <i/>
        <sz val="10"/>
        <color theme="1"/>
        <rFont val="Calibri"/>
        <family val="2"/>
      </rPr>
      <t>(uveďtě horní hranici ceny Vámi dodávaných (resp. zajišťovaných taxonů rostlin běžně používaných pro výsadby v sídlištní zeleni, a to v těchto kategoriích (bez uvedení taxonu)</t>
    </r>
  </si>
  <si>
    <t>trvalky a drobné dřeviny</t>
  </si>
  <si>
    <t>používané jako půdokryvné rostliny</t>
  </si>
  <si>
    <t xml:space="preserve"> keře výšky do 1 m</t>
  </si>
  <si>
    <t>(jde o rozměr dodaného rostl. materiálu)</t>
  </si>
  <si>
    <t xml:space="preserve"> keře výšky přes 1 m</t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</si>
  <si>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</si>
  <si>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</si>
  <si>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3m do 4m</t>
    </r>
  </si>
  <si>
    <t>podzimní odklizení spadaného listí (kromě listí jírovců napadených klíněnkou)</t>
  </si>
  <si>
    <t>podzimní odklizení spadaného listí  jírovců napadených klíněnkou</t>
  </si>
  <si>
    <t>(včetně provedení potřebných opatření a zajištění jeho předepsané likvidace)</t>
  </si>
  <si>
    <t xml:space="preserve">Celkem zeleň bez DPH </t>
  </si>
  <si>
    <t xml:space="preserve">Celkem podzimní listí bez DPH </t>
  </si>
  <si>
    <t>Výše DPH</t>
  </si>
  <si>
    <t>Celková cena s DPH</t>
  </si>
  <si>
    <t>celkem kontr.součet</t>
  </si>
  <si>
    <t>kontrolní součty</t>
  </si>
  <si>
    <t>Celoroční údržba veřejné zeleně oblast staré zástavby v části Řepy I</t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</si>
  <si>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 rovině nebo na svahu do 1:5 </t>
    </r>
    <r>
      <rPr>
        <i/>
        <sz val="10"/>
        <color rgb="FF000000"/>
        <rFont val="Calibri"/>
        <family val="2"/>
      </rPr>
      <t>(včetně rozřezání, naložení a odvozu odpadu do 20 km, avšak  bez skládkování a likvidace)</t>
    </r>
  </si>
  <si>
    <r>
      <rPr>
        <b/>
        <i/>
        <sz val="10"/>
        <color rgb="FF000000"/>
        <rFont val="Calibri"/>
        <family val="2"/>
      </rPr>
      <t>odstranění nevhodných dřevin o průměru kmene do 100 mm, výška nad 1 m</t>
    </r>
    <r>
      <rPr>
        <i/>
        <sz val="10"/>
        <color rgb="FF000000"/>
        <rFont val="Calibri"/>
        <family val="2"/>
      </rPr>
      <t>, bez odstranění pařezu (včetně rozřezání, naložení a odvozu odpadu do 20 km, avšak bez skládkování a likvidace)</t>
    </r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</si>
  <si>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ve svahu přes 1:5  do 1:2 </t>
    </r>
    <r>
      <rPr>
        <i/>
        <sz val="10"/>
        <color rgb="FF000000"/>
        <rFont val="Calibri"/>
        <family val="2"/>
      </rPr>
      <t>(včetně rozřezání, naložení a odvozu odpadu do 20 km, avšak bez skládkování a likvidace)</t>
    </r>
  </si>
  <si>
    <r>
      <rPr>
        <b/>
        <sz val="10"/>
        <color rgb="FF000000"/>
        <rFont val="Calibri"/>
        <family val="2"/>
      </rPr>
      <t>Celková cena bez DPH</t>
    </r>
    <r>
      <rPr>
        <sz val="11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 xml:space="preserve"> součet ř. 103 a 106</t>
    </r>
  </si>
  <si>
    <t>Četnost  (předpoklá-daná)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</si>
</sst>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_K_č"/>
  </numFmts>
  <fonts count="2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NumberFormat="1" applyAlignment="1">
      <alignment horizontal="distributed"/>
    </xf>
    <xf numFmtId="0" fontId="3" fillId="0" borderId="0" xfId="0" applyNumberFormat="1" applyFont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2" borderId="5" xfId="0" applyNumberFormat="1" applyFont="1" applyFill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2" xfId="0" applyBorder="1"/>
    <xf numFmtId="44" fontId="7" fillId="0" borderId="2" xfId="0" applyNumberFormat="1" applyFont="1" applyBorder="1"/>
    <xf numFmtId="44" fontId="23" fillId="0" borderId="0" xfId="0" applyNumberFormat="1" applyFont="1"/>
    <xf numFmtId="0" fontId="24" fillId="0" borderId="0" xfId="0" applyNumberFormat="1" applyFont="1" applyAlignment="1">
      <alignment horizontal="distributed"/>
    </xf>
    <xf numFmtId="3" fontId="0" fillId="0" borderId="0" xfId="0" applyNumberFormat="1"/>
    <xf numFmtId="4" fontId="7" fillId="0" borderId="7" xfId="0" applyNumberFormat="1" applyFont="1" applyBorder="1"/>
    <xf numFmtId="4" fontId="0" fillId="4" borderId="0" xfId="0" applyNumberFormat="1" applyFill="1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>
      <alignment horizontal="center" vertical="center"/>
    </xf>
    <xf numFmtId="4" fontId="0" fillId="0" borderId="8" xfId="0" applyNumberFormat="1" applyBorder="1"/>
    <xf numFmtId="4" fontId="25" fillId="5" borderId="9" xfId="0" applyNumberFormat="1" applyFont="1" applyFill="1" applyBorder="1"/>
    <xf numFmtId="4" fontId="7" fillId="0" borderId="10" xfId="0" applyNumberFormat="1" applyFont="1" applyBorder="1"/>
    <xf numFmtId="4" fontId="7" fillId="0" borderId="0" xfId="0" applyNumberFormat="1" applyFont="1" applyBorder="1"/>
    <xf numFmtId="4" fontId="0" fillId="0" borderId="0" xfId="0" applyNumberFormat="1" applyFont="1" applyBorder="1"/>
    <xf numFmtId="0" fontId="18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3" fillId="0" borderId="0" xfId="0" applyNumberFormat="1" applyFont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 applyProtection="1">
      <alignment horizontal="center" vertical="center"/>
      <protection locked="0"/>
    </xf>
    <xf numFmtId="4" fontId="4" fillId="6" borderId="1" xfId="0" applyNumberFormat="1" applyFont="1" applyFill="1" applyBorder="1" applyAlignment="1">
      <alignment horizontal="center" vertical="center"/>
    </xf>
    <xf numFmtId="4" fontId="3" fillId="7" borderId="3" xfId="0" applyNumberFormat="1" applyFont="1" applyFill="1" applyBorder="1" applyAlignment="1" applyProtection="1">
      <alignment horizontal="center" vertical="center"/>
      <protection locked="0"/>
    </xf>
    <xf numFmtId="4" fontId="4" fillId="6" borderId="7" xfId="0" applyNumberFormat="1" applyFont="1" applyFill="1" applyBorder="1" applyAlignment="1">
      <alignment horizontal="center" vertical="center"/>
    </xf>
    <xf numFmtId="9" fontId="0" fillId="0" borderId="2" xfId="0" applyNumberFormat="1" applyBorder="1"/>
    <xf numFmtId="0" fontId="0" fillId="0" borderId="11" xfId="0" applyBorder="1"/>
    <xf numFmtId="0" fontId="0" fillId="0" borderId="12" xfId="0" applyBorder="1"/>
    <xf numFmtId="164" fontId="0" fillId="0" borderId="12" xfId="0" applyNumberFormat="1" applyBorder="1" applyAlignment="1">
      <alignment vertical="center"/>
    </xf>
    <xf numFmtId="0" fontId="10" fillId="0" borderId="13" xfId="0" applyFont="1" applyBorder="1"/>
    <xf numFmtId="0" fontId="6" fillId="0" borderId="14" xfId="0" applyFont="1" applyBorder="1"/>
    <xf numFmtId="0" fontId="0" fillId="0" borderId="14" xfId="0" applyBorder="1"/>
    <xf numFmtId="164" fontId="0" fillId="0" borderId="14" xfId="0" applyNumberFormat="1" applyBorder="1" applyAlignment="1">
      <alignment vertical="center"/>
    </xf>
    <xf numFmtId="0" fontId="0" fillId="0" borderId="15" xfId="0" applyBorder="1"/>
    <xf numFmtId="0" fontId="0" fillId="0" borderId="9" xfId="0" applyBorder="1"/>
    <xf numFmtId="0" fontId="10" fillId="0" borderId="16" xfId="0" applyFont="1" applyBorder="1"/>
    <xf numFmtId="0" fontId="7" fillId="0" borderId="17" xfId="0" applyFont="1" applyBorder="1"/>
    <xf numFmtId="0" fontId="0" fillId="0" borderId="17" xfId="0" applyBorder="1"/>
    <xf numFmtId="164" fontId="0" fillId="0" borderId="17" xfId="0" applyNumberFormat="1" applyBorder="1" applyAlignment="1">
      <alignment vertical="center"/>
    </xf>
    <xf numFmtId="0" fontId="0" fillId="0" borderId="18" xfId="0" applyBorder="1"/>
    <xf numFmtId="3" fontId="0" fillId="0" borderId="0" xfId="0" applyNumberFormat="1" applyFill="1"/>
    <xf numFmtId="0" fontId="0" fillId="0" borderId="0" xfId="0" applyFill="1"/>
    <xf numFmtId="3" fontId="25" fillId="0" borderId="0" xfId="0" applyNumberFormat="1" applyFont="1" applyFill="1"/>
    <xf numFmtId="0" fontId="7" fillId="8" borderId="2" xfId="0" applyFont="1" applyFill="1" applyBorder="1" applyAlignment="1">
      <alignment vertical="center"/>
    </xf>
    <xf numFmtId="0" fontId="7" fillId="0" borderId="0" xfId="0" applyFont="1" applyFill="1" applyBorder="1"/>
    <xf numFmtId="0" fontId="10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distributed" vertical="center" wrapText="1"/>
    </xf>
    <xf numFmtId="0" fontId="3" fillId="0" borderId="20" xfId="0" applyNumberFormat="1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9" fillId="6" borderId="16" xfId="0" applyFont="1" applyFill="1" applyBorder="1" applyAlignment="1">
      <alignment horizontal="left" vertical="center" wrapText="1"/>
    </xf>
    <xf numFmtId="0" fontId="18" fillId="6" borderId="17" xfId="0" applyFont="1" applyFill="1" applyBorder="1" applyAlignment="1">
      <alignment horizontal="left" vertical="center" wrapText="1"/>
    </xf>
    <xf numFmtId="0" fontId="18" fillId="6" borderId="1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distributed" vertical="center" wrapText="1"/>
    </xf>
    <xf numFmtId="0" fontId="3" fillId="0" borderId="23" xfId="0" applyNumberFormat="1" applyFont="1" applyFill="1" applyBorder="1" applyAlignment="1">
      <alignment horizontal="distributed" vertical="center" wrapText="1"/>
    </xf>
    <xf numFmtId="0" fontId="3" fillId="0" borderId="24" xfId="0" applyNumberFormat="1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distributed" vertical="center" wrapText="1"/>
    </xf>
    <xf numFmtId="0" fontId="3" fillId="0" borderId="25" xfId="0" applyNumberFormat="1" applyFont="1" applyFill="1" applyBorder="1" applyAlignment="1">
      <alignment horizontal="distributed" vertical="center" wrapText="1"/>
    </xf>
    <xf numFmtId="0" fontId="3" fillId="0" borderId="26" xfId="0" applyNumberFormat="1" applyFont="1" applyFill="1" applyBorder="1" applyAlignment="1">
      <alignment horizontal="distributed" vertical="center" wrapText="1"/>
    </xf>
    <xf numFmtId="0" fontId="14" fillId="6" borderId="16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vertical="center"/>
    </xf>
    <xf numFmtId="164" fontId="10" fillId="3" borderId="4" xfId="0" applyNumberFormat="1" applyFont="1" applyFill="1" applyBorder="1" applyAlignment="1">
      <alignment vertical="center"/>
    </xf>
    <xf numFmtId="0" fontId="10" fillId="3" borderId="27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1" fillId="6" borderId="16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vertical="center" wrapText="1"/>
    </xf>
    <xf numFmtId="0" fontId="14" fillId="9" borderId="16" xfId="0" applyFont="1" applyFill="1" applyBorder="1" applyAlignment="1">
      <alignment horizontal="left" vertical="center" wrapText="1"/>
    </xf>
    <xf numFmtId="0" fontId="10" fillId="9" borderId="17" xfId="0" applyFont="1" applyFill="1" applyBorder="1" applyAlignment="1">
      <alignment horizontal="left" vertical="center" wrapText="1"/>
    </xf>
    <xf numFmtId="0" fontId="10" fillId="9" borderId="18" xfId="0" applyFont="1" applyFill="1" applyBorder="1" applyAlignment="1">
      <alignment horizontal="left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distributed" vertical="center" wrapText="1"/>
    </xf>
    <xf numFmtId="1" fontId="3" fillId="0" borderId="1" xfId="0" applyNumberFormat="1" applyFont="1" applyFill="1" applyBorder="1" applyAlignment="1">
      <alignment horizontal="distributed" vertical="center" wrapText="1"/>
    </xf>
    <xf numFmtId="0" fontId="10" fillId="3" borderId="1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distributed" vertical="center"/>
    </xf>
    <xf numFmtId="0" fontId="0" fillId="0" borderId="17" xfId="0" applyNumberFormat="1" applyBorder="1" applyAlignment="1">
      <alignment horizontal="distributed"/>
    </xf>
    <xf numFmtId="0" fontId="0" fillId="0" borderId="18" xfId="0" applyNumberFormat="1" applyBorder="1" applyAlignment="1">
      <alignment horizontal="distributed"/>
    </xf>
    <xf numFmtId="0" fontId="8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distributed" vertical="center" wrapText="1"/>
    </xf>
    <xf numFmtId="1" fontId="3" fillId="0" borderId="22" xfId="0" applyNumberFormat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distributed" vertical="center" wrapText="1"/>
    </xf>
    <xf numFmtId="0" fontId="9" fillId="0" borderId="5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distributed" vertical="center" wrapText="1"/>
    </xf>
    <xf numFmtId="0" fontId="3" fillId="0" borderId="2" xfId="0" applyNumberFormat="1" applyFont="1" applyFill="1" applyBorder="1" applyAlignment="1">
      <alignment horizontal="distributed" vertical="center" wrapText="1"/>
    </xf>
    <xf numFmtId="0" fontId="3" fillId="0" borderId="4" xfId="0" applyNumberFormat="1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6" fillId="6" borderId="1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distributed" vertical="center" wrapText="1"/>
    </xf>
    <xf numFmtId="0" fontId="3" fillId="0" borderId="33" xfId="0" applyNumberFormat="1" applyFont="1" applyFill="1" applyBorder="1" applyAlignment="1">
      <alignment horizontal="distributed" vertical="center" wrapText="1"/>
    </xf>
    <xf numFmtId="0" fontId="3" fillId="0" borderId="34" xfId="0" applyNumberFormat="1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0"/>
  <sheetViews>
    <sheetView tabSelected="1" zoomScale="112" zoomScaleNormal="112" workbookViewId="0" topLeftCell="A1">
      <selection activeCell="F4" sqref="F4:F5"/>
    </sheetView>
  </sheetViews>
  <sheetFormatPr defaultColWidth="9.140625" defaultRowHeight="15"/>
  <cols>
    <col min="1" max="1" width="9.140625" style="0" customWidth="1"/>
    <col min="3" max="3" width="14.7109375" style="0" customWidth="1"/>
    <col min="4" max="4" width="6.8515625" style="0" customWidth="1"/>
    <col min="5" max="5" width="8.7109375" style="47" customWidth="1"/>
    <col min="6" max="6" width="10.28125" style="0" customWidth="1"/>
    <col min="8" max="8" width="20.8515625" style="0" customWidth="1"/>
    <col min="9" max="9" width="9.140625" style="15" customWidth="1"/>
    <col min="10" max="10" width="5.421875" style="15" customWidth="1"/>
    <col min="11" max="11" width="1.1484375" style="15" hidden="1" customWidth="1"/>
    <col min="13" max="13" width="24.140625" style="0" customWidth="1"/>
    <col min="14" max="14" width="16.57421875" style="0" customWidth="1"/>
    <col min="15" max="15" width="15.28125" style="33" bestFit="1" customWidth="1"/>
    <col min="16" max="16" width="14.7109375" style="33" customWidth="1"/>
  </cols>
  <sheetData>
    <row r="1" spans="2:13" ht="18.75">
      <c r="B1" s="1" t="s">
        <v>131</v>
      </c>
      <c r="D1" s="2"/>
      <c r="F1" s="2"/>
      <c r="L1" s="11"/>
      <c r="M1" s="11"/>
    </row>
    <row r="2" spans="1:13" ht="15">
      <c r="A2" s="3"/>
      <c r="B2" s="4" t="s">
        <v>7</v>
      </c>
      <c r="C2" s="3"/>
      <c r="D2" s="5"/>
      <c r="E2" s="48"/>
      <c r="F2" s="6"/>
      <c r="G2" s="3"/>
      <c r="H2" s="4"/>
      <c r="I2" s="16"/>
      <c r="J2" s="16"/>
      <c r="K2" s="16"/>
      <c r="L2" s="9"/>
      <c r="M2" s="9"/>
    </row>
    <row r="3" spans="1:13" ht="15.75">
      <c r="A3" s="10">
        <v>1</v>
      </c>
      <c r="B3" s="135">
        <v>2</v>
      </c>
      <c r="C3" s="135"/>
      <c r="D3" s="14">
        <v>3</v>
      </c>
      <c r="E3" s="49">
        <v>4</v>
      </c>
      <c r="F3" s="12">
        <v>5</v>
      </c>
      <c r="G3" s="10">
        <v>6</v>
      </c>
      <c r="H3" s="25">
        <v>7</v>
      </c>
      <c r="I3" s="136">
        <v>8</v>
      </c>
      <c r="J3" s="137"/>
      <c r="K3" s="138"/>
      <c r="L3" s="139">
        <v>9</v>
      </c>
      <c r="M3" s="140"/>
    </row>
    <row r="4" spans="1:13" ht="24.95" customHeight="1">
      <c r="A4" s="109" t="s">
        <v>0</v>
      </c>
      <c r="B4" s="111" t="s">
        <v>9</v>
      </c>
      <c r="C4" s="111"/>
      <c r="D4" s="109" t="s">
        <v>1</v>
      </c>
      <c r="E4" s="114" t="s">
        <v>2</v>
      </c>
      <c r="F4" s="116" t="s">
        <v>136</v>
      </c>
      <c r="G4" s="111" t="s">
        <v>33</v>
      </c>
      <c r="H4" s="111" t="s">
        <v>8</v>
      </c>
      <c r="I4" s="124" t="s">
        <v>26</v>
      </c>
      <c r="J4" s="124"/>
      <c r="K4" s="125"/>
      <c r="L4" s="130" t="s">
        <v>3</v>
      </c>
      <c r="M4" s="131"/>
    </row>
    <row r="5" spans="1:14" ht="41.25" customHeight="1">
      <c r="A5" s="110"/>
      <c r="B5" s="112"/>
      <c r="C5" s="112"/>
      <c r="D5" s="113"/>
      <c r="E5" s="115"/>
      <c r="F5" s="117"/>
      <c r="G5" s="112"/>
      <c r="H5" s="112"/>
      <c r="I5" s="126"/>
      <c r="J5" s="126"/>
      <c r="K5" s="127"/>
      <c r="L5" s="132"/>
      <c r="M5" s="133"/>
      <c r="N5" s="78" t="s">
        <v>130</v>
      </c>
    </row>
    <row r="6" spans="1:17" ht="25.5" customHeight="1">
      <c r="A6" s="24"/>
      <c r="B6" s="121" t="s">
        <v>57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O6" s="75"/>
      <c r="P6" s="75"/>
      <c r="Q6" s="76"/>
    </row>
    <row r="7" spans="1:17" ht="27" customHeight="1">
      <c r="A7" s="7">
        <v>1</v>
      </c>
      <c r="B7" s="97" t="s">
        <v>10</v>
      </c>
      <c r="C7" s="97"/>
      <c r="D7" s="21" t="s">
        <v>4</v>
      </c>
      <c r="E7" s="50">
        <v>81400</v>
      </c>
      <c r="F7" s="21">
        <v>6</v>
      </c>
      <c r="G7" s="22"/>
      <c r="H7" s="23">
        <f aca="true" t="shared" si="0" ref="H7:H11">E7*F7*G7</f>
        <v>0</v>
      </c>
      <c r="I7" s="128">
        <f>E7*F7</f>
        <v>488400</v>
      </c>
      <c r="J7" s="128"/>
      <c r="K7" s="128"/>
      <c r="L7" s="84" t="s">
        <v>55</v>
      </c>
      <c r="M7" s="84"/>
      <c r="O7" s="75"/>
      <c r="P7" s="75"/>
      <c r="Q7" s="76"/>
    </row>
    <row r="8" spans="1:17" ht="27" customHeight="1">
      <c r="A8" s="7">
        <v>2</v>
      </c>
      <c r="B8" s="89" t="s">
        <v>10</v>
      </c>
      <c r="C8" s="89"/>
      <c r="D8" s="21" t="s">
        <v>4</v>
      </c>
      <c r="E8" s="51">
        <v>5880</v>
      </c>
      <c r="F8" s="7">
        <v>6</v>
      </c>
      <c r="G8" s="8"/>
      <c r="H8" s="13">
        <f t="shared" si="0"/>
        <v>0</v>
      </c>
      <c r="I8" s="129">
        <f>E8*F8</f>
        <v>35280</v>
      </c>
      <c r="J8" s="129"/>
      <c r="K8" s="129"/>
      <c r="L8" s="84" t="s">
        <v>56</v>
      </c>
      <c r="M8" s="84"/>
      <c r="O8" s="75"/>
      <c r="P8" s="75"/>
      <c r="Q8" s="76"/>
    </row>
    <row r="9" spans="1:17" ht="27" customHeight="1">
      <c r="A9" s="7">
        <v>3</v>
      </c>
      <c r="B9" s="89" t="s">
        <v>10</v>
      </c>
      <c r="C9" s="89"/>
      <c r="D9" s="7" t="s">
        <v>4</v>
      </c>
      <c r="E9" s="51">
        <v>1800</v>
      </c>
      <c r="F9" s="7">
        <v>6</v>
      </c>
      <c r="G9" s="8"/>
      <c r="H9" s="13">
        <f t="shared" si="0"/>
        <v>0</v>
      </c>
      <c r="I9" s="129">
        <f aca="true" t="shared" si="1" ref="I9:I11">E9*F9</f>
        <v>10800</v>
      </c>
      <c r="J9" s="129"/>
      <c r="K9" s="129"/>
      <c r="L9" s="96" t="s">
        <v>53</v>
      </c>
      <c r="M9" s="96"/>
      <c r="O9" s="75"/>
      <c r="P9" s="75"/>
      <c r="Q9" s="76"/>
    </row>
    <row r="10" spans="1:17" ht="27" customHeight="1" thickBot="1">
      <c r="A10" s="7">
        <v>4</v>
      </c>
      <c r="B10" s="91" t="s">
        <v>11</v>
      </c>
      <c r="C10" s="91"/>
      <c r="D10" s="7" t="s">
        <v>4</v>
      </c>
      <c r="E10" s="51">
        <v>2150</v>
      </c>
      <c r="F10" s="7">
        <v>3</v>
      </c>
      <c r="G10" s="8"/>
      <c r="H10" s="13">
        <f t="shared" si="0"/>
        <v>0</v>
      </c>
      <c r="I10" s="129">
        <f t="shared" si="1"/>
        <v>6450</v>
      </c>
      <c r="J10" s="129"/>
      <c r="K10" s="144"/>
      <c r="L10" s="143" t="s">
        <v>55</v>
      </c>
      <c r="M10" s="143"/>
      <c r="O10" s="75"/>
      <c r="P10" s="75"/>
      <c r="Q10" s="76"/>
    </row>
    <row r="11" spans="1:17" ht="30" customHeight="1" thickBot="1">
      <c r="A11" s="7">
        <v>5</v>
      </c>
      <c r="B11" s="108" t="s">
        <v>11</v>
      </c>
      <c r="C11" s="108"/>
      <c r="D11" s="7" t="s">
        <v>4</v>
      </c>
      <c r="E11" s="52">
        <v>300</v>
      </c>
      <c r="F11" s="18">
        <v>3</v>
      </c>
      <c r="G11" s="19"/>
      <c r="H11" s="20">
        <f t="shared" si="0"/>
        <v>0</v>
      </c>
      <c r="I11" s="141">
        <f t="shared" si="1"/>
        <v>900</v>
      </c>
      <c r="J11" s="141"/>
      <c r="K11" s="142"/>
      <c r="L11" s="143" t="s">
        <v>54</v>
      </c>
      <c r="M11" s="143"/>
      <c r="N11" s="42">
        <f>SUM(H7:H11)</f>
        <v>0</v>
      </c>
      <c r="O11" s="75"/>
      <c r="P11" s="75"/>
      <c r="Q11" s="76"/>
    </row>
    <row r="12" spans="1:17" ht="34.5" customHeight="1">
      <c r="A12" s="7">
        <v>9</v>
      </c>
      <c r="B12" s="91" t="s">
        <v>12</v>
      </c>
      <c r="C12" s="91"/>
      <c r="D12" s="7" t="s">
        <v>4</v>
      </c>
      <c r="E12" s="51">
        <v>50</v>
      </c>
      <c r="F12" s="7">
        <v>1</v>
      </c>
      <c r="G12" s="8"/>
      <c r="H12" s="13">
        <f aca="true" t="shared" si="2" ref="H12:H74">E12*F12*G12</f>
        <v>0</v>
      </c>
      <c r="I12" s="134">
        <f aca="true" t="shared" si="3" ref="I12">E12*F12</f>
        <v>50</v>
      </c>
      <c r="J12" s="134"/>
      <c r="K12" s="134"/>
      <c r="L12" s="84" t="s">
        <v>13</v>
      </c>
      <c r="M12" s="84"/>
      <c r="O12" s="75"/>
      <c r="P12" s="75"/>
      <c r="Q12" s="76"/>
    </row>
    <row r="13" spans="1:17" ht="42" customHeight="1">
      <c r="A13" s="7">
        <v>10</v>
      </c>
      <c r="B13" s="89" t="s">
        <v>60</v>
      </c>
      <c r="C13" s="89"/>
      <c r="D13" s="7" t="s">
        <v>4</v>
      </c>
      <c r="E13" s="51">
        <v>220</v>
      </c>
      <c r="F13" s="7">
        <v>1</v>
      </c>
      <c r="G13" s="8"/>
      <c r="H13" s="13">
        <f t="shared" si="2"/>
        <v>0</v>
      </c>
      <c r="I13" s="134">
        <f aca="true" t="shared" si="4" ref="I13:I78">E13*F13</f>
        <v>220</v>
      </c>
      <c r="J13" s="134"/>
      <c r="K13" s="134"/>
      <c r="L13" s="84" t="s">
        <v>59</v>
      </c>
      <c r="M13" s="84"/>
      <c r="O13" s="75"/>
      <c r="P13" s="75"/>
      <c r="Q13" s="76"/>
    </row>
    <row r="14" spans="1:17" ht="24" customHeight="1">
      <c r="A14" s="7">
        <v>11</v>
      </c>
      <c r="B14" s="89" t="s">
        <v>14</v>
      </c>
      <c r="C14" s="89"/>
      <c r="D14" s="18" t="s">
        <v>5</v>
      </c>
      <c r="E14" s="51">
        <v>13</v>
      </c>
      <c r="F14" s="7">
        <v>1</v>
      </c>
      <c r="G14" s="8"/>
      <c r="H14" s="13">
        <f t="shared" si="2"/>
        <v>0</v>
      </c>
      <c r="I14" s="134">
        <f t="shared" si="4"/>
        <v>13</v>
      </c>
      <c r="J14" s="134"/>
      <c r="K14" s="134"/>
      <c r="L14" s="84" t="s">
        <v>15</v>
      </c>
      <c r="M14" s="84"/>
      <c r="O14" s="75"/>
      <c r="P14" s="75"/>
      <c r="Q14" s="76"/>
    </row>
    <row r="15" spans="1:17" ht="24.75" customHeight="1">
      <c r="A15" s="7">
        <v>12</v>
      </c>
      <c r="B15" s="89" t="s">
        <v>16</v>
      </c>
      <c r="C15" s="89"/>
      <c r="D15" s="7" t="s">
        <v>17</v>
      </c>
      <c r="E15" s="51">
        <v>75</v>
      </c>
      <c r="F15" s="7">
        <v>1</v>
      </c>
      <c r="G15" s="8"/>
      <c r="H15" s="13">
        <f t="shared" si="2"/>
        <v>0</v>
      </c>
      <c r="I15" s="134">
        <f t="shared" si="4"/>
        <v>75</v>
      </c>
      <c r="J15" s="134"/>
      <c r="K15" s="134"/>
      <c r="L15" s="84" t="s">
        <v>21</v>
      </c>
      <c r="M15" s="84"/>
      <c r="O15" s="75"/>
      <c r="P15" s="75"/>
      <c r="Q15" s="76"/>
    </row>
    <row r="16" spans="1:17" ht="24" customHeight="1">
      <c r="A16" s="7">
        <v>13</v>
      </c>
      <c r="B16" s="89" t="s">
        <v>18</v>
      </c>
      <c r="C16" s="89"/>
      <c r="D16" s="7" t="s">
        <v>4</v>
      </c>
      <c r="E16" s="51">
        <v>220</v>
      </c>
      <c r="F16" s="7">
        <v>1</v>
      </c>
      <c r="G16" s="8"/>
      <c r="H16" s="13">
        <f t="shared" si="2"/>
        <v>0</v>
      </c>
      <c r="I16" s="134">
        <f t="shared" si="4"/>
        <v>220</v>
      </c>
      <c r="J16" s="134"/>
      <c r="K16" s="134"/>
      <c r="L16" s="84"/>
      <c r="M16" s="84"/>
      <c r="O16" s="75"/>
      <c r="P16" s="75"/>
      <c r="Q16" s="76"/>
    </row>
    <row r="17" spans="1:17" ht="21.75" customHeight="1">
      <c r="A17" s="7">
        <v>14</v>
      </c>
      <c r="B17" s="89" t="s">
        <v>19</v>
      </c>
      <c r="C17" s="89"/>
      <c r="D17" s="7" t="s">
        <v>20</v>
      </c>
      <c r="E17" s="51">
        <v>10</v>
      </c>
      <c r="F17" s="7">
        <v>1</v>
      </c>
      <c r="G17" s="8"/>
      <c r="H17" s="13">
        <f t="shared" si="2"/>
        <v>0</v>
      </c>
      <c r="I17" s="134">
        <f t="shared" si="4"/>
        <v>10</v>
      </c>
      <c r="J17" s="134"/>
      <c r="K17" s="134"/>
      <c r="L17" s="84"/>
      <c r="M17" s="84"/>
      <c r="O17" s="75"/>
      <c r="P17" s="75"/>
      <c r="Q17" s="76"/>
    </row>
    <row r="18" spans="1:17" ht="27" customHeight="1">
      <c r="A18" s="7">
        <v>15</v>
      </c>
      <c r="B18" s="91" t="s">
        <v>22</v>
      </c>
      <c r="C18" s="89"/>
      <c r="D18" s="7" t="s">
        <v>6</v>
      </c>
      <c r="E18" s="51">
        <v>25</v>
      </c>
      <c r="F18" s="7">
        <v>6</v>
      </c>
      <c r="G18" s="8"/>
      <c r="H18" s="13">
        <f t="shared" si="2"/>
        <v>0</v>
      </c>
      <c r="I18" s="134">
        <f t="shared" si="4"/>
        <v>150</v>
      </c>
      <c r="J18" s="134"/>
      <c r="K18" s="134"/>
      <c r="L18" s="145" t="s">
        <v>23</v>
      </c>
      <c r="M18" s="84"/>
      <c r="O18" s="75"/>
      <c r="P18" s="75"/>
      <c r="Q18" s="76"/>
    </row>
    <row r="19" spans="1:17" ht="32.25" customHeight="1" thickBot="1">
      <c r="A19" s="7">
        <v>16</v>
      </c>
      <c r="B19" s="91" t="s">
        <v>24</v>
      </c>
      <c r="C19" s="91"/>
      <c r="D19" s="7" t="s">
        <v>25</v>
      </c>
      <c r="E19" s="51">
        <v>27</v>
      </c>
      <c r="F19" s="7">
        <v>1</v>
      </c>
      <c r="G19" s="8"/>
      <c r="H19" s="13">
        <f t="shared" si="2"/>
        <v>0</v>
      </c>
      <c r="I19" s="134">
        <f t="shared" si="4"/>
        <v>27</v>
      </c>
      <c r="J19" s="134"/>
      <c r="K19" s="134"/>
      <c r="L19" s="84" t="s">
        <v>28</v>
      </c>
      <c r="M19" s="84"/>
      <c r="O19" s="75"/>
      <c r="P19" s="75"/>
      <c r="Q19" s="76"/>
    </row>
    <row r="20" spans="1:17" ht="29.25" customHeight="1" thickBot="1">
      <c r="A20" s="7">
        <v>17</v>
      </c>
      <c r="B20" s="108" t="s">
        <v>58</v>
      </c>
      <c r="C20" s="108"/>
      <c r="D20" s="18" t="s">
        <v>25</v>
      </c>
      <c r="E20" s="52">
        <v>13</v>
      </c>
      <c r="F20" s="18">
        <v>1</v>
      </c>
      <c r="G20" s="19"/>
      <c r="H20" s="20">
        <f t="shared" si="2"/>
        <v>0</v>
      </c>
      <c r="I20" s="148">
        <f t="shared" si="4"/>
        <v>13</v>
      </c>
      <c r="J20" s="148"/>
      <c r="K20" s="148"/>
      <c r="L20" s="96" t="s">
        <v>27</v>
      </c>
      <c r="M20" s="149"/>
      <c r="N20" s="34">
        <f>SUM(H12:H20)</f>
        <v>0</v>
      </c>
      <c r="O20" s="75"/>
      <c r="P20" s="75"/>
      <c r="Q20" s="76"/>
    </row>
    <row r="21" spans="1:17" ht="54" customHeight="1">
      <c r="A21" s="17"/>
      <c r="B21" s="118" t="s">
        <v>34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  <c r="N21" s="40"/>
      <c r="O21" s="75"/>
      <c r="P21" s="75"/>
      <c r="Q21" s="76"/>
    </row>
    <row r="22" spans="1:17" ht="33" customHeight="1">
      <c r="A22" s="17">
        <v>18</v>
      </c>
      <c r="B22" s="143" t="s">
        <v>30</v>
      </c>
      <c r="C22" s="143"/>
      <c r="D22" s="37" t="s">
        <v>4</v>
      </c>
      <c r="E22" s="53">
        <v>8140</v>
      </c>
      <c r="F22" s="37">
        <v>1</v>
      </c>
      <c r="G22" s="38"/>
      <c r="H22" s="39">
        <f t="shared" si="2"/>
        <v>0</v>
      </c>
      <c r="I22" s="146">
        <f t="shared" si="4"/>
        <v>8140</v>
      </c>
      <c r="J22" s="146"/>
      <c r="K22" s="146"/>
      <c r="L22" s="143" t="s">
        <v>29</v>
      </c>
      <c r="M22" s="143"/>
      <c r="N22" s="36"/>
      <c r="O22" s="75"/>
      <c r="P22" s="75"/>
      <c r="Q22" s="76"/>
    </row>
    <row r="23" spans="1:17" ht="28.5" customHeight="1" thickBot="1">
      <c r="A23" s="17">
        <v>19</v>
      </c>
      <c r="B23" s="143" t="s">
        <v>30</v>
      </c>
      <c r="C23" s="143"/>
      <c r="D23" s="37" t="s">
        <v>4</v>
      </c>
      <c r="E23" s="53">
        <v>288</v>
      </c>
      <c r="F23" s="37">
        <v>1</v>
      </c>
      <c r="G23" s="38"/>
      <c r="H23" s="39">
        <f t="shared" si="2"/>
        <v>0</v>
      </c>
      <c r="I23" s="147">
        <f t="shared" si="4"/>
        <v>288</v>
      </c>
      <c r="J23" s="147"/>
      <c r="K23" s="147"/>
      <c r="L23" s="143" t="s">
        <v>31</v>
      </c>
      <c r="M23" s="143"/>
      <c r="N23" s="36"/>
      <c r="O23" s="75"/>
      <c r="P23" s="75"/>
      <c r="Q23" s="76"/>
    </row>
    <row r="24" spans="1:17" ht="33" customHeight="1" thickBot="1">
      <c r="A24" s="17">
        <v>20</v>
      </c>
      <c r="B24" s="143" t="s">
        <v>30</v>
      </c>
      <c r="C24" s="143"/>
      <c r="D24" s="37" t="s">
        <v>4</v>
      </c>
      <c r="E24" s="53">
        <v>180</v>
      </c>
      <c r="F24" s="37">
        <v>1</v>
      </c>
      <c r="G24" s="38"/>
      <c r="H24" s="39">
        <f t="shared" si="2"/>
        <v>0</v>
      </c>
      <c r="I24" s="147">
        <f t="shared" si="4"/>
        <v>180</v>
      </c>
      <c r="J24" s="147"/>
      <c r="K24" s="147"/>
      <c r="L24" s="143" t="s">
        <v>32</v>
      </c>
      <c r="M24" s="150"/>
      <c r="N24" s="34">
        <f>SUM(H22:H24)</f>
        <v>0</v>
      </c>
      <c r="O24" s="75"/>
      <c r="P24" s="75"/>
      <c r="Q24" s="76"/>
    </row>
    <row r="25" spans="1:17" ht="27" customHeight="1">
      <c r="A25" s="17"/>
      <c r="B25" s="152" t="s">
        <v>108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3"/>
      <c r="N25" s="41"/>
      <c r="O25" s="77"/>
      <c r="P25" s="75"/>
      <c r="Q25" s="76"/>
    </row>
    <row r="26" spans="1:17" ht="27" customHeight="1">
      <c r="A26" s="17">
        <v>24</v>
      </c>
      <c r="B26" s="151" t="s">
        <v>35</v>
      </c>
      <c r="C26" s="143"/>
      <c r="D26" s="37" t="s">
        <v>36</v>
      </c>
      <c r="E26" s="53">
        <v>125</v>
      </c>
      <c r="F26" s="37">
        <v>1</v>
      </c>
      <c r="G26" s="38"/>
      <c r="H26" s="39">
        <f t="shared" si="2"/>
        <v>0</v>
      </c>
      <c r="I26" s="147">
        <f t="shared" si="4"/>
        <v>125</v>
      </c>
      <c r="J26" s="147"/>
      <c r="K26" s="147"/>
      <c r="L26" s="143" t="s">
        <v>37</v>
      </c>
      <c r="M26" s="150"/>
      <c r="N26" s="29"/>
      <c r="O26" s="75"/>
      <c r="P26" s="75"/>
      <c r="Q26" s="76"/>
    </row>
    <row r="27" spans="1:17" ht="30.75" customHeight="1">
      <c r="A27" s="17">
        <v>25</v>
      </c>
      <c r="B27" s="143" t="s">
        <v>35</v>
      </c>
      <c r="C27" s="143"/>
      <c r="D27" s="37" t="s">
        <v>36</v>
      </c>
      <c r="E27" s="53">
        <v>80</v>
      </c>
      <c r="F27" s="37">
        <v>1</v>
      </c>
      <c r="G27" s="38"/>
      <c r="H27" s="39">
        <f t="shared" si="2"/>
        <v>0</v>
      </c>
      <c r="I27" s="147">
        <f t="shared" si="4"/>
        <v>80</v>
      </c>
      <c r="J27" s="147"/>
      <c r="K27" s="147"/>
      <c r="L27" s="143" t="s">
        <v>40</v>
      </c>
      <c r="M27" s="143"/>
      <c r="N27" s="36"/>
      <c r="O27" s="75"/>
      <c r="P27" s="75"/>
      <c r="Q27" s="76"/>
    </row>
    <row r="28" spans="1:17" ht="27" customHeight="1">
      <c r="A28" s="17">
        <v>26</v>
      </c>
      <c r="B28" s="143" t="s">
        <v>35</v>
      </c>
      <c r="C28" s="143"/>
      <c r="D28" s="37" t="s">
        <v>36</v>
      </c>
      <c r="E28" s="53">
        <v>12.5</v>
      </c>
      <c r="F28" s="37">
        <v>1</v>
      </c>
      <c r="G28" s="38"/>
      <c r="H28" s="39">
        <f t="shared" si="2"/>
        <v>0</v>
      </c>
      <c r="I28" s="147">
        <f t="shared" si="4"/>
        <v>12.5</v>
      </c>
      <c r="J28" s="147"/>
      <c r="K28" s="147"/>
      <c r="L28" s="143" t="s">
        <v>41</v>
      </c>
      <c r="M28" s="143"/>
      <c r="N28" s="36"/>
      <c r="O28" s="75"/>
      <c r="P28" s="75"/>
      <c r="Q28" s="76"/>
    </row>
    <row r="29" spans="1:17" ht="26.25" customHeight="1">
      <c r="A29" s="17">
        <v>27</v>
      </c>
      <c r="B29" s="143" t="s">
        <v>43</v>
      </c>
      <c r="C29" s="143"/>
      <c r="D29" s="37" t="s">
        <v>36</v>
      </c>
      <c r="E29" s="53">
        <v>3</v>
      </c>
      <c r="F29" s="37">
        <v>1</v>
      </c>
      <c r="G29" s="38"/>
      <c r="H29" s="39">
        <f t="shared" si="2"/>
        <v>0</v>
      </c>
      <c r="I29" s="147">
        <f t="shared" si="4"/>
        <v>3</v>
      </c>
      <c r="J29" s="147"/>
      <c r="K29" s="147"/>
      <c r="L29" s="143" t="s">
        <v>38</v>
      </c>
      <c r="M29" s="143"/>
      <c r="O29" s="75"/>
      <c r="P29" s="75"/>
      <c r="Q29" s="76"/>
    </row>
    <row r="30" spans="1:17" ht="26.25" customHeight="1">
      <c r="A30" s="7">
        <v>28</v>
      </c>
      <c r="B30" s="97" t="s">
        <v>39</v>
      </c>
      <c r="C30" s="84"/>
      <c r="D30" s="21" t="s">
        <v>36</v>
      </c>
      <c r="E30" s="50">
        <v>40</v>
      </c>
      <c r="F30" s="21">
        <v>1</v>
      </c>
      <c r="G30" s="22"/>
      <c r="H30" s="23">
        <f t="shared" si="2"/>
        <v>0</v>
      </c>
      <c r="I30" s="154">
        <f t="shared" si="4"/>
        <v>40</v>
      </c>
      <c r="J30" s="154"/>
      <c r="K30" s="154"/>
      <c r="L30" s="84" t="s">
        <v>37</v>
      </c>
      <c r="M30" s="84"/>
      <c r="O30" s="75"/>
      <c r="P30" s="75"/>
      <c r="Q30" s="76"/>
    </row>
    <row r="31" spans="1:17" ht="26.25" customHeight="1">
      <c r="A31" s="7">
        <v>29</v>
      </c>
      <c r="B31" s="89" t="s">
        <v>39</v>
      </c>
      <c r="C31" s="89"/>
      <c r="D31" s="7" t="s">
        <v>36</v>
      </c>
      <c r="E31" s="51">
        <v>50</v>
      </c>
      <c r="F31" s="7">
        <v>1</v>
      </c>
      <c r="G31" s="8"/>
      <c r="H31" s="13">
        <f t="shared" si="2"/>
        <v>0</v>
      </c>
      <c r="I31" s="134">
        <f t="shared" si="4"/>
        <v>50</v>
      </c>
      <c r="J31" s="134"/>
      <c r="K31" s="134"/>
      <c r="L31" s="84" t="s">
        <v>40</v>
      </c>
      <c r="M31" s="84"/>
      <c r="O31" s="75"/>
      <c r="P31" s="75"/>
      <c r="Q31" s="76"/>
    </row>
    <row r="32" spans="1:17" ht="25.5" customHeight="1">
      <c r="A32" s="7">
        <v>30</v>
      </c>
      <c r="B32" s="89" t="s">
        <v>39</v>
      </c>
      <c r="C32" s="89"/>
      <c r="D32" s="7" t="s">
        <v>36</v>
      </c>
      <c r="E32" s="51">
        <v>11</v>
      </c>
      <c r="F32" s="7">
        <v>1</v>
      </c>
      <c r="G32" s="8"/>
      <c r="H32" s="13">
        <f t="shared" si="2"/>
        <v>0</v>
      </c>
      <c r="I32" s="134">
        <f t="shared" si="4"/>
        <v>11</v>
      </c>
      <c r="J32" s="134"/>
      <c r="K32" s="134"/>
      <c r="L32" s="84" t="s">
        <v>41</v>
      </c>
      <c r="M32" s="84"/>
      <c r="O32" s="75"/>
      <c r="P32" s="75"/>
      <c r="Q32" s="76"/>
    </row>
    <row r="33" spans="1:17" ht="26.25" customHeight="1">
      <c r="A33" s="7">
        <v>31</v>
      </c>
      <c r="B33" s="91" t="s">
        <v>42</v>
      </c>
      <c r="C33" s="89"/>
      <c r="D33" s="7" t="s">
        <v>36</v>
      </c>
      <c r="E33" s="51">
        <v>100</v>
      </c>
      <c r="F33" s="7">
        <v>1</v>
      </c>
      <c r="G33" s="8"/>
      <c r="H33" s="13">
        <f t="shared" si="2"/>
        <v>0</v>
      </c>
      <c r="I33" s="134">
        <f t="shared" si="4"/>
        <v>100</v>
      </c>
      <c r="J33" s="134"/>
      <c r="K33" s="134"/>
      <c r="L33" s="84" t="s">
        <v>44</v>
      </c>
      <c r="M33" s="84"/>
      <c r="O33" s="75"/>
      <c r="P33" s="75"/>
      <c r="Q33" s="76"/>
    </row>
    <row r="34" spans="1:17" ht="27" customHeight="1">
      <c r="A34" s="7">
        <v>32</v>
      </c>
      <c r="B34" s="89" t="s">
        <v>42</v>
      </c>
      <c r="C34" s="89"/>
      <c r="D34" s="7" t="s">
        <v>36</v>
      </c>
      <c r="E34" s="51">
        <v>200</v>
      </c>
      <c r="F34" s="7">
        <v>1</v>
      </c>
      <c r="G34" s="8"/>
      <c r="H34" s="13">
        <f t="shared" si="2"/>
        <v>0</v>
      </c>
      <c r="I34" s="134">
        <f t="shared" si="4"/>
        <v>200</v>
      </c>
      <c r="J34" s="134"/>
      <c r="K34" s="134"/>
      <c r="L34" s="84" t="s">
        <v>45</v>
      </c>
      <c r="M34" s="84"/>
      <c r="O34" s="75"/>
      <c r="P34" s="75"/>
      <c r="Q34" s="76"/>
    </row>
    <row r="35" spans="1:17" ht="23.25" customHeight="1">
      <c r="A35" s="7">
        <v>33</v>
      </c>
      <c r="B35" s="89" t="s">
        <v>42</v>
      </c>
      <c r="C35" s="89"/>
      <c r="D35" s="7" t="s">
        <v>36</v>
      </c>
      <c r="E35" s="51">
        <v>25</v>
      </c>
      <c r="F35" s="7">
        <v>1</v>
      </c>
      <c r="G35" s="8"/>
      <c r="H35" s="13">
        <f t="shared" si="2"/>
        <v>0</v>
      </c>
      <c r="I35" s="134">
        <f t="shared" si="4"/>
        <v>25</v>
      </c>
      <c r="J35" s="134"/>
      <c r="K35" s="134"/>
      <c r="L35" s="84" t="s">
        <v>46</v>
      </c>
      <c r="M35" s="84"/>
      <c r="O35" s="75"/>
      <c r="P35" s="75"/>
      <c r="Q35" s="76"/>
    </row>
    <row r="36" spans="1:17" ht="27" customHeight="1">
      <c r="A36" s="7">
        <v>34</v>
      </c>
      <c r="B36" s="91" t="s">
        <v>47</v>
      </c>
      <c r="C36" s="89"/>
      <c r="D36" s="7" t="s">
        <v>36</v>
      </c>
      <c r="E36" s="51">
        <v>200</v>
      </c>
      <c r="F36" s="7">
        <v>1</v>
      </c>
      <c r="G36" s="8"/>
      <c r="H36" s="13">
        <f t="shared" si="2"/>
        <v>0</v>
      </c>
      <c r="I36" s="134">
        <f t="shared" si="4"/>
        <v>200</v>
      </c>
      <c r="J36" s="134"/>
      <c r="K36" s="134"/>
      <c r="L36" s="84" t="s">
        <v>44</v>
      </c>
      <c r="M36" s="84"/>
      <c r="O36" s="75"/>
      <c r="P36" s="75"/>
      <c r="Q36" s="76"/>
    </row>
    <row r="37" spans="1:17" ht="25.5" customHeight="1">
      <c r="A37" s="7">
        <v>35</v>
      </c>
      <c r="B37" s="89" t="s">
        <v>47</v>
      </c>
      <c r="C37" s="89"/>
      <c r="D37" s="7" t="s">
        <v>36</v>
      </c>
      <c r="E37" s="51">
        <v>20</v>
      </c>
      <c r="F37" s="7">
        <v>1</v>
      </c>
      <c r="G37" s="8"/>
      <c r="H37" s="13">
        <f t="shared" si="2"/>
        <v>0</v>
      </c>
      <c r="I37" s="134">
        <f t="shared" si="4"/>
        <v>20</v>
      </c>
      <c r="J37" s="134"/>
      <c r="K37" s="134"/>
      <c r="L37" s="84" t="s">
        <v>45</v>
      </c>
      <c r="M37" s="84"/>
      <c r="O37" s="75"/>
      <c r="P37" s="75"/>
      <c r="Q37" s="76"/>
    </row>
    <row r="38" spans="1:17" ht="28.5" customHeight="1">
      <c r="A38" s="7">
        <v>36</v>
      </c>
      <c r="B38" s="91" t="s">
        <v>48</v>
      </c>
      <c r="C38" s="91"/>
      <c r="D38" s="7" t="s">
        <v>36</v>
      </c>
      <c r="E38" s="51">
        <v>200</v>
      </c>
      <c r="F38" s="7">
        <v>1</v>
      </c>
      <c r="G38" s="8"/>
      <c r="H38" s="13">
        <f t="shared" si="2"/>
        <v>0</v>
      </c>
      <c r="I38" s="134">
        <f t="shared" si="4"/>
        <v>200</v>
      </c>
      <c r="J38" s="134"/>
      <c r="K38" s="134"/>
      <c r="L38" s="84" t="s">
        <v>51</v>
      </c>
      <c r="M38" s="84"/>
      <c r="O38" s="75"/>
      <c r="P38" s="75"/>
      <c r="Q38" s="76"/>
    </row>
    <row r="39" spans="1:17" ht="27.75" customHeight="1">
      <c r="A39" s="7">
        <v>37</v>
      </c>
      <c r="B39" s="155" t="s">
        <v>48</v>
      </c>
      <c r="C39" s="156"/>
      <c r="D39" s="7" t="s">
        <v>36</v>
      </c>
      <c r="E39" s="51">
        <v>1250</v>
      </c>
      <c r="F39" s="7">
        <v>1</v>
      </c>
      <c r="G39" s="8"/>
      <c r="H39" s="13">
        <f t="shared" si="2"/>
        <v>0</v>
      </c>
      <c r="I39" s="134">
        <f t="shared" si="4"/>
        <v>1250</v>
      </c>
      <c r="J39" s="134"/>
      <c r="K39" s="134"/>
      <c r="L39" s="84" t="s">
        <v>45</v>
      </c>
      <c r="M39" s="84"/>
      <c r="O39" s="75"/>
      <c r="P39" s="75"/>
      <c r="Q39" s="76"/>
    </row>
    <row r="40" spans="1:17" ht="28.5" customHeight="1" thickBot="1">
      <c r="A40" s="7">
        <v>38</v>
      </c>
      <c r="B40" s="91" t="s">
        <v>49</v>
      </c>
      <c r="C40" s="91"/>
      <c r="D40" s="7" t="s">
        <v>36</v>
      </c>
      <c r="E40" s="51">
        <v>75</v>
      </c>
      <c r="F40" s="7">
        <v>1</v>
      </c>
      <c r="G40" s="8"/>
      <c r="H40" s="13">
        <f t="shared" si="2"/>
        <v>0</v>
      </c>
      <c r="I40" s="134">
        <f t="shared" si="4"/>
        <v>75</v>
      </c>
      <c r="J40" s="134"/>
      <c r="K40" s="134"/>
      <c r="L40" s="84" t="s">
        <v>51</v>
      </c>
      <c r="M40" s="84"/>
      <c r="O40" s="75"/>
      <c r="P40" s="75"/>
      <c r="Q40" s="76"/>
    </row>
    <row r="41" spans="1:17" ht="26.25" customHeight="1" thickBot="1">
      <c r="A41" s="7">
        <v>39</v>
      </c>
      <c r="B41" s="108" t="s">
        <v>49</v>
      </c>
      <c r="C41" s="108"/>
      <c r="D41" s="18" t="s">
        <v>36</v>
      </c>
      <c r="E41" s="52">
        <v>20</v>
      </c>
      <c r="F41" s="18">
        <v>1</v>
      </c>
      <c r="G41" s="19"/>
      <c r="H41" s="20">
        <f t="shared" si="2"/>
        <v>0</v>
      </c>
      <c r="I41" s="148">
        <f t="shared" si="4"/>
        <v>20</v>
      </c>
      <c r="J41" s="148"/>
      <c r="K41" s="148"/>
      <c r="L41" s="96" t="s">
        <v>45</v>
      </c>
      <c r="M41" s="96"/>
      <c r="N41" s="34">
        <f>SUM(H26:H41)</f>
        <v>0</v>
      </c>
      <c r="O41" s="75"/>
      <c r="P41" s="75"/>
      <c r="Q41" s="76"/>
    </row>
    <row r="42" spans="1:17" ht="24.75" customHeight="1">
      <c r="A42" s="17"/>
      <c r="B42" s="104" t="s">
        <v>61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43"/>
      <c r="O42" s="75"/>
      <c r="P42" s="75"/>
      <c r="Q42" s="76"/>
    </row>
    <row r="43" spans="1:17" ht="27" customHeight="1">
      <c r="A43" s="7">
        <v>43</v>
      </c>
      <c r="B43" s="97" t="s">
        <v>50</v>
      </c>
      <c r="C43" s="97"/>
      <c r="D43" s="21" t="s">
        <v>36</v>
      </c>
      <c r="E43" s="50">
        <v>150</v>
      </c>
      <c r="F43" s="21">
        <v>1</v>
      </c>
      <c r="G43" s="22"/>
      <c r="H43" s="23">
        <f t="shared" si="2"/>
        <v>0</v>
      </c>
      <c r="I43" s="154">
        <f t="shared" si="4"/>
        <v>150</v>
      </c>
      <c r="J43" s="154"/>
      <c r="K43" s="154"/>
      <c r="L43" s="84" t="s">
        <v>52</v>
      </c>
      <c r="M43" s="84"/>
      <c r="O43" s="75"/>
      <c r="P43" s="75"/>
      <c r="Q43" s="76"/>
    </row>
    <row r="44" spans="1:17" ht="27" customHeight="1">
      <c r="A44" s="7">
        <v>44</v>
      </c>
      <c r="B44" s="84" t="s">
        <v>50</v>
      </c>
      <c r="C44" s="84"/>
      <c r="D44" s="7" t="s">
        <v>36</v>
      </c>
      <c r="E44" s="51">
        <v>550</v>
      </c>
      <c r="F44" s="7">
        <v>1</v>
      </c>
      <c r="G44" s="8"/>
      <c r="H44" s="13">
        <f t="shared" si="2"/>
        <v>0</v>
      </c>
      <c r="I44" s="134">
        <f t="shared" si="4"/>
        <v>550</v>
      </c>
      <c r="J44" s="134"/>
      <c r="K44" s="134"/>
      <c r="L44" s="84" t="s">
        <v>63</v>
      </c>
      <c r="M44" s="84"/>
      <c r="O44" s="75"/>
      <c r="P44" s="75"/>
      <c r="Q44" s="76"/>
    </row>
    <row r="45" spans="1:17" ht="26.25" customHeight="1" thickBot="1">
      <c r="A45" s="7">
        <v>45</v>
      </c>
      <c r="B45" s="84" t="s">
        <v>50</v>
      </c>
      <c r="C45" s="84"/>
      <c r="D45" s="7" t="s">
        <v>36</v>
      </c>
      <c r="E45" s="51">
        <v>1800</v>
      </c>
      <c r="F45" s="7">
        <v>1</v>
      </c>
      <c r="G45" s="8"/>
      <c r="H45" s="13">
        <f t="shared" si="2"/>
        <v>0</v>
      </c>
      <c r="I45" s="134">
        <f t="shared" si="4"/>
        <v>1800</v>
      </c>
      <c r="J45" s="134"/>
      <c r="K45" s="134"/>
      <c r="L45" s="84" t="s">
        <v>62</v>
      </c>
      <c r="M45" s="84"/>
      <c r="O45" s="75"/>
      <c r="P45" s="75"/>
      <c r="Q45" s="76"/>
    </row>
    <row r="46" spans="1:17" ht="26.25" customHeight="1" thickBot="1">
      <c r="A46" s="7">
        <v>46</v>
      </c>
      <c r="B46" s="96" t="s">
        <v>64</v>
      </c>
      <c r="C46" s="96"/>
      <c r="D46" s="18" t="s">
        <v>36</v>
      </c>
      <c r="E46" s="52">
        <v>50</v>
      </c>
      <c r="F46" s="18">
        <v>1</v>
      </c>
      <c r="G46" s="19"/>
      <c r="H46" s="20">
        <f t="shared" si="2"/>
        <v>0</v>
      </c>
      <c r="I46" s="148">
        <f t="shared" si="4"/>
        <v>50</v>
      </c>
      <c r="J46" s="148"/>
      <c r="K46" s="148"/>
      <c r="L46" s="96"/>
      <c r="M46" s="96"/>
      <c r="N46" s="34">
        <f>SUM(H43:H46)</f>
        <v>0</v>
      </c>
      <c r="O46" s="75"/>
      <c r="P46" s="75"/>
      <c r="Q46" s="76"/>
    </row>
    <row r="47" spans="1:17" ht="27" customHeight="1">
      <c r="A47" s="17"/>
      <c r="B47" s="159" t="s">
        <v>132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6"/>
      <c r="N47" s="43"/>
      <c r="O47" s="75"/>
      <c r="P47" s="75"/>
      <c r="Q47" s="76"/>
    </row>
    <row r="48" spans="1:17" ht="30" customHeight="1">
      <c r="A48" s="7">
        <v>47</v>
      </c>
      <c r="B48" s="84" t="s">
        <v>68</v>
      </c>
      <c r="C48" s="84"/>
      <c r="D48" s="21" t="s">
        <v>36</v>
      </c>
      <c r="E48" s="50">
        <v>25</v>
      </c>
      <c r="F48" s="21">
        <v>1</v>
      </c>
      <c r="G48" s="22"/>
      <c r="H48" s="23">
        <f>E48*F48*G48</f>
        <v>0</v>
      </c>
      <c r="I48" s="154">
        <f t="shared" si="4"/>
        <v>25</v>
      </c>
      <c r="J48" s="154"/>
      <c r="K48" s="154"/>
      <c r="L48" s="84" t="s">
        <v>69</v>
      </c>
      <c r="M48" s="84"/>
      <c r="O48" s="75"/>
      <c r="P48" s="75"/>
      <c r="Q48" s="76"/>
    </row>
    <row r="49" spans="1:17" ht="30.75" customHeight="1">
      <c r="A49" s="7">
        <v>48</v>
      </c>
      <c r="B49" s="84" t="s">
        <v>67</v>
      </c>
      <c r="C49" s="84"/>
      <c r="D49" s="21" t="s">
        <v>36</v>
      </c>
      <c r="E49" s="51">
        <v>8</v>
      </c>
      <c r="F49" s="7">
        <v>1</v>
      </c>
      <c r="G49" s="8"/>
      <c r="H49" s="13">
        <f t="shared" si="2"/>
        <v>0</v>
      </c>
      <c r="I49" s="134">
        <f t="shared" si="4"/>
        <v>8</v>
      </c>
      <c r="J49" s="134"/>
      <c r="K49" s="134"/>
      <c r="L49" s="157" t="s">
        <v>65</v>
      </c>
      <c r="M49" s="158"/>
      <c r="O49" s="75"/>
      <c r="P49" s="75"/>
      <c r="Q49" s="76"/>
    </row>
    <row r="50" spans="1:17" ht="29.25" customHeight="1">
      <c r="A50" s="7">
        <v>49</v>
      </c>
      <c r="B50" s="84" t="s">
        <v>67</v>
      </c>
      <c r="C50" s="84"/>
      <c r="D50" s="21" t="s">
        <v>36</v>
      </c>
      <c r="E50" s="51">
        <v>1</v>
      </c>
      <c r="F50" s="7">
        <v>1</v>
      </c>
      <c r="G50" s="8"/>
      <c r="H50" s="13">
        <f t="shared" si="2"/>
        <v>0</v>
      </c>
      <c r="I50" s="134">
        <f t="shared" si="4"/>
        <v>1</v>
      </c>
      <c r="J50" s="134"/>
      <c r="K50" s="134"/>
      <c r="L50" s="157" t="s">
        <v>66</v>
      </c>
      <c r="M50" s="84"/>
      <c r="O50" s="75"/>
      <c r="P50" s="75"/>
      <c r="Q50" s="76"/>
    </row>
    <row r="51" spans="1:17" ht="31.5" customHeight="1">
      <c r="A51" s="7">
        <v>50</v>
      </c>
      <c r="B51" s="89" t="s">
        <v>70</v>
      </c>
      <c r="C51" s="89"/>
      <c r="D51" s="21" t="s">
        <v>36</v>
      </c>
      <c r="E51" s="51">
        <v>5</v>
      </c>
      <c r="F51" s="7">
        <v>1</v>
      </c>
      <c r="G51" s="8"/>
      <c r="H51" s="13">
        <f t="shared" si="2"/>
        <v>0</v>
      </c>
      <c r="I51" s="134">
        <f t="shared" si="4"/>
        <v>5</v>
      </c>
      <c r="J51" s="134"/>
      <c r="K51" s="134"/>
      <c r="L51" s="84" t="s">
        <v>69</v>
      </c>
      <c r="M51" s="84"/>
      <c r="O51" s="75"/>
      <c r="P51" s="75"/>
      <c r="Q51" s="76"/>
    </row>
    <row r="52" spans="1:17" ht="33.75" customHeight="1" thickBot="1">
      <c r="A52" s="7">
        <v>51</v>
      </c>
      <c r="B52" s="89" t="s">
        <v>109</v>
      </c>
      <c r="C52" s="89"/>
      <c r="D52" s="21" t="s">
        <v>36</v>
      </c>
      <c r="E52" s="51">
        <v>2</v>
      </c>
      <c r="F52" s="7">
        <v>1</v>
      </c>
      <c r="G52" s="8"/>
      <c r="H52" s="13">
        <f t="shared" si="2"/>
        <v>0</v>
      </c>
      <c r="I52" s="134">
        <f t="shared" si="4"/>
        <v>2</v>
      </c>
      <c r="J52" s="134"/>
      <c r="K52" s="134"/>
      <c r="L52" s="157" t="s">
        <v>65</v>
      </c>
      <c r="M52" s="158"/>
      <c r="O52" s="75"/>
      <c r="P52" s="75"/>
      <c r="Q52" s="76"/>
    </row>
    <row r="53" spans="1:17" ht="28.5" customHeight="1" thickBot="1">
      <c r="A53" s="7">
        <v>52</v>
      </c>
      <c r="B53" s="108" t="s">
        <v>109</v>
      </c>
      <c r="C53" s="108"/>
      <c r="D53" s="26" t="s">
        <v>36</v>
      </c>
      <c r="E53" s="52">
        <v>1</v>
      </c>
      <c r="F53" s="18">
        <v>1</v>
      </c>
      <c r="G53" s="19"/>
      <c r="H53" s="20">
        <f t="shared" si="2"/>
        <v>0</v>
      </c>
      <c r="I53" s="148">
        <f t="shared" si="4"/>
        <v>1</v>
      </c>
      <c r="J53" s="148"/>
      <c r="K53" s="148"/>
      <c r="L53" s="160" t="s">
        <v>66</v>
      </c>
      <c r="M53" s="96"/>
      <c r="N53" s="34">
        <f>SUM(H48:H53)</f>
        <v>0</v>
      </c>
      <c r="O53" s="75"/>
      <c r="P53" s="75"/>
      <c r="Q53" s="76"/>
    </row>
    <row r="54" spans="1:17" ht="30.75" customHeight="1">
      <c r="A54" s="17"/>
      <c r="B54" s="159" t="s">
        <v>134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6"/>
      <c r="N54" s="43"/>
      <c r="O54" s="75"/>
      <c r="P54" s="75"/>
      <c r="Q54" s="76"/>
    </row>
    <row r="55" spans="1:17" ht="33" customHeight="1">
      <c r="A55" s="7">
        <v>53</v>
      </c>
      <c r="B55" s="84" t="s">
        <v>68</v>
      </c>
      <c r="C55" s="84"/>
      <c r="D55" s="21" t="s">
        <v>36</v>
      </c>
      <c r="E55" s="50">
        <v>10</v>
      </c>
      <c r="F55" s="21">
        <v>1</v>
      </c>
      <c r="G55" s="22"/>
      <c r="H55" s="23">
        <f t="shared" si="2"/>
        <v>0</v>
      </c>
      <c r="I55" s="161">
        <f t="shared" si="4"/>
        <v>10</v>
      </c>
      <c r="J55" s="162"/>
      <c r="K55" s="163"/>
      <c r="L55" s="84" t="s">
        <v>69</v>
      </c>
      <c r="M55" s="84"/>
      <c r="O55" s="75"/>
      <c r="P55" s="75"/>
      <c r="Q55" s="76"/>
    </row>
    <row r="56" spans="1:17" ht="32.25" customHeight="1">
      <c r="A56" s="7">
        <v>54</v>
      </c>
      <c r="B56" s="84" t="s">
        <v>67</v>
      </c>
      <c r="C56" s="84"/>
      <c r="D56" s="21" t="s">
        <v>36</v>
      </c>
      <c r="E56" s="51">
        <v>1</v>
      </c>
      <c r="F56" s="21">
        <v>1</v>
      </c>
      <c r="G56" s="8"/>
      <c r="H56" s="13">
        <f t="shared" si="2"/>
        <v>0</v>
      </c>
      <c r="I56" s="90">
        <f t="shared" si="4"/>
        <v>1</v>
      </c>
      <c r="J56" s="82"/>
      <c r="K56" s="83"/>
      <c r="L56" s="157" t="s">
        <v>65</v>
      </c>
      <c r="M56" s="158"/>
      <c r="O56" s="75"/>
      <c r="P56" s="75"/>
      <c r="Q56" s="76"/>
    </row>
    <row r="57" spans="1:17" ht="36.75" customHeight="1">
      <c r="A57" s="7">
        <v>55</v>
      </c>
      <c r="B57" s="84" t="s">
        <v>67</v>
      </c>
      <c r="C57" s="84"/>
      <c r="D57" s="21" t="s">
        <v>36</v>
      </c>
      <c r="E57" s="51">
        <v>1</v>
      </c>
      <c r="F57" s="21">
        <v>1</v>
      </c>
      <c r="G57" s="8"/>
      <c r="H57" s="13">
        <f t="shared" si="2"/>
        <v>0</v>
      </c>
      <c r="I57" s="90">
        <f t="shared" si="4"/>
        <v>1</v>
      </c>
      <c r="J57" s="82"/>
      <c r="K57" s="83"/>
      <c r="L57" s="157" t="s">
        <v>66</v>
      </c>
      <c r="M57" s="84"/>
      <c r="O57" s="75"/>
      <c r="P57" s="75"/>
      <c r="Q57" s="76"/>
    </row>
    <row r="58" spans="1:17" ht="33.75" customHeight="1">
      <c r="A58" s="7">
        <v>56</v>
      </c>
      <c r="B58" s="89" t="s">
        <v>70</v>
      </c>
      <c r="C58" s="89"/>
      <c r="D58" s="21" t="s">
        <v>36</v>
      </c>
      <c r="E58" s="51">
        <v>5</v>
      </c>
      <c r="F58" s="21">
        <v>1</v>
      </c>
      <c r="G58" s="8"/>
      <c r="H58" s="13">
        <f t="shared" si="2"/>
        <v>0</v>
      </c>
      <c r="I58" s="90">
        <f t="shared" si="4"/>
        <v>5</v>
      </c>
      <c r="J58" s="82"/>
      <c r="K58" s="83"/>
      <c r="L58" s="84" t="s">
        <v>69</v>
      </c>
      <c r="M58" s="84"/>
      <c r="O58" s="75"/>
      <c r="P58" s="75"/>
      <c r="Q58" s="76"/>
    </row>
    <row r="59" spans="1:17" ht="33" customHeight="1" thickBot="1">
      <c r="A59" s="7">
        <v>57</v>
      </c>
      <c r="B59" s="89" t="s">
        <v>70</v>
      </c>
      <c r="C59" s="89"/>
      <c r="D59" s="21" t="s">
        <v>36</v>
      </c>
      <c r="E59" s="51">
        <v>1</v>
      </c>
      <c r="F59" s="21">
        <v>1</v>
      </c>
      <c r="G59" s="8"/>
      <c r="H59" s="13">
        <f t="shared" si="2"/>
        <v>0</v>
      </c>
      <c r="I59" s="90">
        <f t="shared" si="4"/>
        <v>1</v>
      </c>
      <c r="J59" s="82"/>
      <c r="K59" s="83"/>
      <c r="L59" s="157" t="s">
        <v>65</v>
      </c>
      <c r="M59" s="158"/>
      <c r="O59" s="75"/>
      <c r="P59" s="75"/>
      <c r="Q59" s="76"/>
    </row>
    <row r="60" spans="1:17" ht="33" customHeight="1" thickBot="1">
      <c r="A60" s="7">
        <v>58</v>
      </c>
      <c r="B60" s="108" t="s">
        <v>70</v>
      </c>
      <c r="C60" s="108"/>
      <c r="D60" s="26" t="s">
        <v>36</v>
      </c>
      <c r="E60" s="52">
        <v>1</v>
      </c>
      <c r="F60" s="26">
        <v>1</v>
      </c>
      <c r="G60" s="19"/>
      <c r="H60" s="20">
        <f t="shared" si="2"/>
        <v>0</v>
      </c>
      <c r="I60" s="93">
        <f t="shared" si="4"/>
        <v>1</v>
      </c>
      <c r="J60" s="94"/>
      <c r="K60" s="95"/>
      <c r="L60" s="160" t="s">
        <v>66</v>
      </c>
      <c r="M60" s="96"/>
      <c r="N60" s="34">
        <f>SUM(H55:H60)</f>
        <v>0</v>
      </c>
      <c r="O60" s="75"/>
      <c r="P60" s="75"/>
      <c r="Q60" s="76"/>
    </row>
    <row r="61" spans="1:17" ht="28.5" customHeight="1">
      <c r="A61" s="17"/>
      <c r="B61" s="104" t="s">
        <v>133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43"/>
      <c r="O61" s="75"/>
      <c r="P61" s="75"/>
      <c r="Q61" s="76"/>
    </row>
    <row r="62" spans="1:17" ht="24.75" customHeight="1">
      <c r="A62" s="7">
        <v>59</v>
      </c>
      <c r="B62" s="164" t="s">
        <v>71</v>
      </c>
      <c r="C62" s="165"/>
      <c r="D62" s="21" t="s">
        <v>4</v>
      </c>
      <c r="E62" s="50">
        <v>75</v>
      </c>
      <c r="F62" s="21">
        <v>1</v>
      </c>
      <c r="G62" s="22"/>
      <c r="H62" s="23">
        <f t="shared" si="2"/>
        <v>0</v>
      </c>
      <c r="I62" s="98">
        <f t="shared" si="4"/>
        <v>75</v>
      </c>
      <c r="J62" s="99"/>
      <c r="K62" s="100"/>
      <c r="L62" s="85" t="s">
        <v>72</v>
      </c>
      <c r="M62" s="166"/>
      <c r="O62" s="75"/>
      <c r="P62" s="75"/>
      <c r="Q62" s="76"/>
    </row>
    <row r="63" spans="1:17" ht="27.75" customHeight="1">
      <c r="A63" s="7">
        <v>60</v>
      </c>
      <c r="B63" s="85" t="s">
        <v>71</v>
      </c>
      <c r="C63" s="166"/>
      <c r="D63" s="21" t="s">
        <v>4</v>
      </c>
      <c r="E63" s="51">
        <v>50</v>
      </c>
      <c r="F63" s="7">
        <v>1</v>
      </c>
      <c r="G63" s="8"/>
      <c r="H63" s="13">
        <f t="shared" si="2"/>
        <v>0</v>
      </c>
      <c r="I63" s="90">
        <f t="shared" si="4"/>
        <v>50</v>
      </c>
      <c r="J63" s="82"/>
      <c r="K63" s="83"/>
      <c r="L63" s="155" t="s">
        <v>73</v>
      </c>
      <c r="M63" s="156"/>
      <c r="O63" s="75"/>
      <c r="P63" s="75"/>
      <c r="Q63" s="76"/>
    </row>
    <row r="64" spans="1:17" ht="26.25" customHeight="1">
      <c r="A64" s="7">
        <v>61</v>
      </c>
      <c r="B64" s="85" t="s">
        <v>71</v>
      </c>
      <c r="C64" s="166"/>
      <c r="D64" s="21" t="s">
        <v>4</v>
      </c>
      <c r="E64" s="51">
        <v>20</v>
      </c>
      <c r="F64" s="7">
        <v>1</v>
      </c>
      <c r="G64" s="8"/>
      <c r="H64" s="13">
        <f t="shared" si="2"/>
        <v>0</v>
      </c>
      <c r="I64" s="90">
        <f t="shared" si="4"/>
        <v>20</v>
      </c>
      <c r="J64" s="82"/>
      <c r="K64" s="83"/>
      <c r="L64" s="155" t="s">
        <v>74</v>
      </c>
      <c r="M64" s="156"/>
      <c r="O64" s="75"/>
      <c r="P64" s="75"/>
      <c r="Q64" s="76"/>
    </row>
    <row r="65" spans="1:17" ht="28.5" customHeight="1">
      <c r="A65" s="7">
        <v>62</v>
      </c>
      <c r="B65" s="167" t="s">
        <v>75</v>
      </c>
      <c r="C65" s="156"/>
      <c r="D65" s="21" t="s">
        <v>36</v>
      </c>
      <c r="E65" s="51">
        <v>9.5</v>
      </c>
      <c r="F65" s="7">
        <v>1</v>
      </c>
      <c r="G65" s="8"/>
      <c r="H65" s="13">
        <f t="shared" si="2"/>
        <v>0</v>
      </c>
      <c r="I65" s="90">
        <f t="shared" si="4"/>
        <v>9.5</v>
      </c>
      <c r="J65" s="82"/>
      <c r="K65" s="83"/>
      <c r="L65" s="155" t="s">
        <v>76</v>
      </c>
      <c r="M65" s="156"/>
      <c r="O65" s="75"/>
      <c r="P65" s="75"/>
      <c r="Q65" s="76"/>
    </row>
    <row r="66" spans="1:17" ht="30" customHeight="1" thickBot="1">
      <c r="A66" s="7">
        <v>63</v>
      </c>
      <c r="B66" s="155" t="s">
        <v>77</v>
      </c>
      <c r="C66" s="156"/>
      <c r="D66" s="21" t="s">
        <v>36</v>
      </c>
      <c r="E66" s="51">
        <v>50</v>
      </c>
      <c r="F66" s="7">
        <v>1</v>
      </c>
      <c r="G66" s="8"/>
      <c r="H66" s="13">
        <f t="shared" si="2"/>
        <v>0</v>
      </c>
      <c r="I66" s="90">
        <f t="shared" si="4"/>
        <v>50</v>
      </c>
      <c r="J66" s="82"/>
      <c r="K66" s="83"/>
      <c r="L66" s="155" t="s">
        <v>78</v>
      </c>
      <c r="M66" s="156"/>
      <c r="O66" s="75"/>
      <c r="P66" s="75"/>
      <c r="Q66" s="76"/>
    </row>
    <row r="67" spans="1:17" ht="33" customHeight="1" thickBot="1">
      <c r="A67" s="7">
        <v>64</v>
      </c>
      <c r="B67" s="108" t="s">
        <v>80</v>
      </c>
      <c r="C67" s="108"/>
      <c r="D67" s="18" t="s">
        <v>5</v>
      </c>
      <c r="E67" s="52">
        <v>15</v>
      </c>
      <c r="F67" s="18">
        <v>1</v>
      </c>
      <c r="G67" s="19"/>
      <c r="H67" s="20">
        <f t="shared" si="2"/>
        <v>0</v>
      </c>
      <c r="I67" s="148">
        <f t="shared" si="4"/>
        <v>15</v>
      </c>
      <c r="J67" s="148"/>
      <c r="K67" s="148"/>
      <c r="L67" s="96" t="s">
        <v>79</v>
      </c>
      <c r="M67" s="149"/>
      <c r="N67" s="34">
        <f>SUM(H62:H67)</f>
        <v>0</v>
      </c>
      <c r="O67" s="75"/>
      <c r="P67" s="75"/>
      <c r="Q67" s="76"/>
    </row>
    <row r="68" spans="1:17" ht="21" customHeight="1">
      <c r="A68" s="17"/>
      <c r="B68" s="104" t="s">
        <v>81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1"/>
      <c r="N68" s="43"/>
      <c r="O68" s="75"/>
      <c r="P68" s="75"/>
      <c r="Q68" s="76"/>
    </row>
    <row r="69" spans="1:17" ht="22.5" customHeight="1">
      <c r="A69" s="7">
        <v>65</v>
      </c>
      <c r="B69" s="84" t="s">
        <v>82</v>
      </c>
      <c r="C69" s="84"/>
      <c r="D69" s="21" t="s">
        <v>4</v>
      </c>
      <c r="E69" s="50">
        <v>9145</v>
      </c>
      <c r="F69" s="21">
        <v>1</v>
      </c>
      <c r="G69" s="22"/>
      <c r="H69" s="23">
        <f t="shared" si="2"/>
        <v>0</v>
      </c>
      <c r="I69" s="154">
        <f t="shared" si="4"/>
        <v>9145</v>
      </c>
      <c r="J69" s="154"/>
      <c r="K69" s="154"/>
      <c r="L69" s="84"/>
      <c r="M69" s="84"/>
      <c r="O69" s="75"/>
      <c r="P69" s="75"/>
      <c r="Q69" s="76"/>
    </row>
    <row r="70" spans="1:17" ht="23.25" customHeight="1" thickBot="1">
      <c r="A70" s="7">
        <v>66</v>
      </c>
      <c r="B70" s="155" t="s">
        <v>73</v>
      </c>
      <c r="C70" s="156"/>
      <c r="D70" s="21" t="s">
        <v>4</v>
      </c>
      <c r="E70" s="51">
        <v>660</v>
      </c>
      <c r="F70" s="7">
        <v>1</v>
      </c>
      <c r="G70" s="8"/>
      <c r="H70" s="13">
        <f t="shared" si="2"/>
        <v>0</v>
      </c>
      <c r="I70" s="134">
        <f t="shared" si="4"/>
        <v>660</v>
      </c>
      <c r="J70" s="134"/>
      <c r="K70" s="134"/>
      <c r="L70" s="155"/>
      <c r="M70" s="156"/>
      <c r="O70" s="75"/>
      <c r="P70" s="75"/>
      <c r="Q70" s="76"/>
    </row>
    <row r="71" spans="1:17" ht="24.75" customHeight="1" thickBot="1">
      <c r="A71" s="7">
        <v>67</v>
      </c>
      <c r="B71" s="168" t="s">
        <v>74</v>
      </c>
      <c r="C71" s="169"/>
      <c r="D71" s="18" t="s">
        <v>4</v>
      </c>
      <c r="E71" s="52">
        <v>195</v>
      </c>
      <c r="F71" s="18">
        <v>1</v>
      </c>
      <c r="G71" s="19"/>
      <c r="H71" s="20">
        <f t="shared" si="2"/>
        <v>0</v>
      </c>
      <c r="I71" s="148">
        <f t="shared" si="4"/>
        <v>195</v>
      </c>
      <c r="J71" s="148"/>
      <c r="K71" s="148"/>
      <c r="L71" s="168"/>
      <c r="M71" s="169"/>
      <c r="N71" s="34">
        <f>SUM(H69:H71)</f>
        <v>0</v>
      </c>
      <c r="O71" s="75"/>
      <c r="P71" s="75"/>
      <c r="Q71" s="76"/>
    </row>
    <row r="72" spans="1:17" ht="21.75" customHeight="1">
      <c r="A72" s="17"/>
      <c r="B72" s="104" t="s">
        <v>83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6"/>
      <c r="N72" s="43"/>
      <c r="O72" s="75"/>
      <c r="P72" s="75"/>
      <c r="Q72" s="76"/>
    </row>
    <row r="73" spans="1:17" ht="24" customHeight="1">
      <c r="A73" s="7">
        <v>68</v>
      </c>
      <c r="B73" s="84" t="s">
        <v>82</v>
      </c>
      <c r="C73" s="84"/>
      <c r="D73" s="21" t="s">
        <v>4</v>
      </c>
      <c r="E73" s="50">
        <v>458</v>
      </c>
      <c r="F73" s="21">
        <v>1</v>
      </c>
      <c r="G73" s="22"/>
      <c r="H73" s="23">
        <f t="shared" si="2"/>
        <v>0</v>
      </c>
      <c r="I73" s="154">
        <f t="shared" si="4"/>
        <v>458</v>
      </c>
      <c r="J73" s="154"/>
      <c r="K73" s="154"/>
      <c r="L73" s="84"/>
      <c r="M73" s="84"/>
      <c r="O73" s="75"/>
      <c r="P73" s="75"/>
      <c r="Q73" s="76"/>
    </row>
    <row r="74" spans="1:17" ht="28.5" customHeight="1" thickBot="1">
      <c r="A74" s="7">
        <v>69</v>
      </c>
      <c r="B74" s="155" t="s">
        <v>73</v>
      </c>
      <c r="C74" s="156"/>
      <c r="D74" s="21" t="s">
        <v>4</v>
      </c>
      <c r="E74" s="51">
        <v>50</v>
      </c>
      <c r="F74" s="7">
        <v>1</v>
      </c>
      <c r="G74" s="8"/>
      <c r="H74" s="13">
        <f t="shared" si="2"/>
        <v>0</v>
      </c>
      <c r="I74" s="134">
        <f t="shared" si="4"/>
        <v>50</v>
      </c>
      <c r="J74" s="134"/>
      <c r="K74" s="134"/>
      <c r="L74" s="84"/>
      <c r="M74" s="84"/>
      <c r="O74" s="75"/>
      <c r="P74" s="75"/>
      <c r="Q74" s="76"/>
    </row>
    <row r="75" spans="1:17" ht="30.75" customHeight="1" thickBot="1">
      <c r="A75" s="7">
        <v>71</v>
      </c>
      <c r="B75" s="168" t="s">
        <v>74</v>
      </c>
      <c r="C75" s="169"/>
      <c r="D75" s="18" t="s">
        <v>4</v>
      </c>
      <c r="E75" s="52">
        <v>10</v>
      </c>
      <c r="F75" s="18">
        <v>1</v>
      </c>
      <c r="G75" s="19"/>
      <c r="H75" s="20">
        <f aca="true" t="shared" si="5" ref="H75:H87">E75*F75*G75</f>
        <v>0</v>
      </c>
      <c r="I75" s="148">
        <f t="shared" si="4"/>
        <v>10</v>
      </c>
      <c r="J75" s="148"/>
      <c r="K75" s="148"/>
      <c r="L75" s="96"/>
      <c r="M75" s="96"/>
      <c r="N75" s="34">
        <f>SUM(H73:H75)</f>
        <v>0</v>
      </c>
      <c r="O75" s="75"/>
      <c r="P75" s="75"/>
      <c r="Q75" s="76"/>
    </row>
    <row r="76" spans="1:17" ht="23.25" customHeight="1">
      <c r="A76" s="17"/>
      <c r="B76" s="101" t="s">
        <v>86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6"/>
      <c r="N76" s="43"/>
      <c r="O76" s="75"/>
      <c r="P76" s="75"/>
      <c r="Q76" s="76"/>
    </row>
    <row r="77" spans="1:17" ht="24.75" customHeight="1">
      <c r="A77" s="7">
        <v>72</v>
      </c>
      <c r="B77" s="84" t="s">
        <v>84</v>
      </c>
      <c r="C77" s="84"/>
      <c r="D77" s="7" t="s">
        <v>4</v>
      </c>
      <c r="E77" s="50">
        <v>280</v>
      </c>
      <c r="F77" s="21">
        <v>1</v>
      </c>
      <c r="G77" s="22"/>
      <c r="H77" s="23">
        <f t="shared" si="5"/>
        <v>0</v>
      </c>
      <c r="I77" s="154">
        <f t="shared" si="4"/>
        <v>280</v>
      </c>
      <c r="J77" s="154"/>
      <c r="K77" s="154"/>
      <c r="L77" s="84"/>
      <c r="M77" s="84"/>
      <c r="O77" s="75"/>
      <c r="P77" s="75"/>
      <c r="Q77" s="76"/>
    </row>
    <row r="78" spans="1:17" ht="23.25" customHeight="1">
      <c r="A78" s="7">
        <v>73</v>
      </c>
      <c r="B78" s="89" t="s">
        <v>85</v>
      </c>
      <c r="C78" s="89"/>
      <c r="D78" s="7" t="s">
        <v>4</v>
      </c>
      <c r="E78" s="51">
        <v>20</v>
      </c>
      <c r="F78" s="7">
        <v>1</v>
      </c>
      <c r="G78" s="8"/>
      <c r="H78" s="13">
        <f t="shared" si="5"/>
        <v>0</v>
      </c>
      <c r="I78" s="134">
        <f t="shared" si="4"/>
        <v>20</v>
      </c>
      <c r="J78" s="134"/>
      <c r="K78" s="134"/>
      <c r="L78" s="84"/>
      <c r="M78" s="84"/>
      <c r="O78" s="75"/>
      <c r="P78" s="75"/>
      <c r="Q78" s="76"/>
    </row>
    <row r="79" spans="1:17" ht="24.75" customHeight="1" thickBot="1">
      <c r="A79" s="7">
        <v>74</v>
      </c>
      <c r="B79" s="89" t="s">
        <v>87</v>
      </c>
      <c r="C79" s="89"/>
      <c r="D79" s="7" t="s">
        <v>5</v>
      </c>
      <c r="E79" s="51">
        <v>15</v>
      </c>
      <c r="F79" s="7">
        <v>1</v>
      </c>
      <c r="G79" s="8"/>
      <c r="H79" s="13">
        <f t="shared" si="5"/>
        <v>0</v>
      </c>
      <c r="I79" s="134">
        <f aca="true" t="shared" si="6" ref="I79:I80">E79*F79</f>
        <v>15</v>
      </c>
      <c r="J79" s="134"/>
      <c r="K79" s="134"/>
      <c r="L79" s="84"/>
      <c r="M79" s="84"/>
      <c r="O79" s="75"/>
      <c r="P79" s="75"/>
      <c r="Q79" s="76"/>
    </row>
    <row r="80" spans="1:17" ht="24" customHeight="1" thickBot="1">
      <c r="A80" s="7">
        <v>75</v>
      </c>
      <c r="B80" s="107" t="s">
        <v>88</v>
      </c>
      <c r="C80" s="108"/>
      <c r="D80" s="18" t="s">
        <v>25</v>
      </c>
      <c r="E80" s="52">
        <v>35</v>
      </c>
      <c r="F80" s="18">
        <v>1</v>
      </c>
      <c r="G80" s="19"/>
      <c r="H80" s="20">
        <f t="shared" si="5"/>
        <v>0</v>
      </c>
      <c r="I80" s="148">
        <f t="shared" si="6"/>
        <v>35</v>
      </c>
      <c r="J80" s="148"/>
      <c r="K80" s="148"/>
      <c r="L80" s="96" t="s">
        <v>89</v>
      </c>
      <c r="M80" s="96"/>
      <c r="N80" s="34">
        <f>SUM(H77:H80)</f>
        <v>0</v>
      </c>
      <c r="O80" s="75"/>
      <c r="P80" s="75"/>
      <c r="Q80" s="76"/>
    </row>
    <row r="81" spans="1:17" ht="26.25" customHeight="1">
      <c r="A81" s="17"/>
      <c r="B81" s="101" t="s">
        <v>90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3"/>
      <c r="N81" s="43"/>
      <c r="O81" s="75"/>
      <c r="P81" s="75"/>
      <c r="Q81" s="76"/>
    </row>
    <row r="82" spans="1:17" ht="23.25" customHeight="1" thickBot="1">
      <c r="A82" s="7">
        <v>76</v>
      </c>
      <c r="B82" s="84" t="s">
        <v>93</v>
      </c>
      <c r="C82" s="84"/>
      <c r="D82" s="21" t="s">
        <v>92</v>
      </c>
      <c r="E82" s="50">
        <v>5</v>
      </c>
      <c r="F82" s="21">
        <v>1</v>
      </c>
      <c r="G82" s="22"/>
      <c r="H82" s="23">
        <f t="shared" si="5"/>
        <v>0</v>
      </c>
      <c r="I82" s="154">
        <f>E82*F82</f>
        <v>5</v>
      </c>
      <c r="J82" s="154"/>
      <c r="K82" s="154"/>
      <c r="L82" s="84"/>
      <c r="M82" s="84"/>
      <c r="O82" s="75"/>
      <c r="P82" s="75"/>
      <c r="Q82" s="76"/>
    </row>
    <row r="83" spans="1:17" ht="16.5" customHeight="1" thickBot="1">
      <c r="A83" s="7">
        <v>77</v>
      </c>
      <c r="B83" s="108" t="s">
        <v>91</v>
      </c>
      <c r="C83" s="108"/>
      <c r="D83" s="18" t="s">
        <v>92</v>
      </c>
      <c r="E83" s="52">
        <v>5</v>
      </c>
      <c r="F83" s="18">
        <v>1</v>
      </c>
      <c r="G83" s="19"/>
      <c r="H83" s="20">
        <f t="shared" si="5"/>
        <v>0</v>
      </c>
      <c r="I83" s="93">
        <v>10</v>
      </c>
      <c r="J83" s="94"/>
      <c r="K83" s="95"/>
      <c r="L83" s="96"/>
      <c r="M83" s="96"/>
      <c r="N83" s="34">
        <f>SUM(H82:H83)</f>
        <v>0</v>
      </c>
      <c r="O83" s="75"/>
      <c r="P83" s="75"/>
      <c r="Q83" s="76"/>
    </row>
    <row r="84" spans="1:17" ht="16.5" customHeight="1">
      <c r="A84" s="17"/>
      <c r="B84" s="104" t="s">
        <v>94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6"/>
      <c r="N84" s="44"/>
      <c r="O84" s="75"/>
      <c r="P84" s="75"/>
      <c r="Q84" s="76"/>
    </row>
    <row r="85" spans="1:17" ht="33" customHeight="1">
      <c r="A85" s="7">
        <v>78</v>
      </c>
      <c r="B85" s="84" t="s">
        <v>96</v>
      </c>
      <c r="C85" s="84"/>
      <c r="D85" s="21" t="s">
        <v>4</v>
      </c>
      <c r="E85" s="50">
        <v>35</v>
      </c>
      <c r="F85" s="21">
        <v>1</v>
      </c>
      <c r="G85" s="22"/>
      <c r="H85" s="23">
        <f t="shared" si="5"/>
        <v>0</v>
      </c>
      <c r="I85" s="98">
        <f>E85*F85</f>
        <v>35</v>
      </c>
      <c r="J85" s="99"/>
      <c r="K85" s="100"/>
      <c r="L85" s="84" t="s">
        <v>95</v>
      </c>
      <c r="M85" s="84"/>
      <c r="O85" s="75"/>
      <c r="P85" s="75"/>
      <c r="Q85" s="76"/>
    </row>
    <row r="86" spans="1:17" ht="42" customHeight="1">
      <c r="A86" s="7">
        <v>79</v>
      </c>
      <c r="B86" s="89" t="s">
        <v>98</v>
      </c>
      <c r="C86" s="89"/>
      <c r="D86" s="7" t="s">
        <v>4</v>
      </c>
      <c r="E86" s="51">
        <v>100</v>
      </c>
      <c r="F86" s="7">
        <v>1</v>
      </c>
      <c r="G86" s="8"/>
      <c r="H86" s="13">
        <f t="shared" si="5"/>
        <v>0</v>
      </c>
      <c r="I86" s="90">
        <f>E86*F86</f>
        <v>100</v>
      </c>
      <c r="J86" s="82"/>
      <c r="K86" s="83"/>
      <c r="L86" s="84" t="s">
        <v>97</v>
      </c>
      <c r="M86" s="84"/>
      <c r="O86" s="75"/>
      <c r="P86" s="75"/>
      <c r="Q86" s="76"/>
    </row>
    <row r="87" spans="1:17" ht="34.5" customHeight="1" thickBot="1">
      <c r="A87" s="7">
        <v>80</v>
      </c>
      <c r="B87" s="91" t="s">
        <v>99</v>
      </c>
      <c r="C87" s="89"/>
      <c r="D87" s="7" t="s">
        <v>4</v>
      </c>
      <c r="E87" s="51">
        <v>100</v>
      </c>
      <c r="F87" s="7">
        <v>1</v>
      </c>
      <c r="G87" s="8"/>
      <c r="H87" s="13">
        <f t="shared" si="5"/>
        <v>0</v>
      </c>
      <c r="I87" s="90">
        <f>E87*F87</f>
        <v>100</v>
      </c>
      <c r="J87" s="82"/>
      <c r="K87" s="83"/>
      <c r="L87" s="84" t="s">
        <v>97</v>
      </c>
      <c r="M87" s="84"/>
      <c r="N87" s="28"/>
      <c r="O87" s="75"/>
      <c r="P87" s="75"/>
      <c r="Q87" s="76"/>
    </row>
    <row r="88" spans="1:17" ht="24.75" customHeight="1" thickBot="1">
      <c r="A88" s="7">
        <v>81</v>
      </c>
      <c r="B88" s="107" t="s">
        <v>100</v>
      </c>
      <c r="C88" s="108"/>
      <c r="D88" s="18" t="s">
        <v>5</v>
      </c>
      <c r="E88" s="52">
        <v>10</v>
      </c>
      <c r="F88" s="18">
        <v>1</v>
      </c>
      <c r="G88" s="19"/>
      <c r="H88" s="20">
        <f aca="true" t="shared" si="7" ref="H88:H94">E88*F88*G88</f>
        <v>0</v>
      </c>
      <c r="I88" s="93">
        <f aca="true" t="shared" si="8" ref="I88">E88*F88</f>
        <v>10</v>
      </c>
      <c r="J88" s="94"/>
      <c r="K88" s="95"/>
      <c r="L88" s="96" t="s">
        <v>101</v>
      </c>
      <c r="M88" s="96"/>
      <c r="N88" s="34">
        <f>SUM(H85:H88)</f>
        <v>0</v>
      </c>
      <c r="O88" s="75"/>
      <c r="P88" s="75"/>
      <c r="Q88" s="76"/>
    </row>
    <row r="89" spans="1:17" ht="27" customHeight="1">
      <c r="A89" s="17"/>
      <c r="B89" s="101" t="s">
        <v>102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3"/>
      <c r="N89" s="43"/>
      <c r="O89" s="75"/>
      <c r="P89" s="75"/>
      <c r="Q89" s="76"/>
    </row>
    <row r="90" spans="1:17" ht="24" customHeight="1">
      <c r="A90" s="7">
        <v>82</v>
      </c>
      <c r="B90" s="97" t="s">
        <v>103</v>
      </c>
      <c r="C90" s="84"/>
      <c r="D90" s="21" t="s">
        <v>104</v>
      </c>
      <c r="E90" s="50">
        <v>100</v>
      </c>
      <c r="F90" s="21">
        <v>1</v>
      </c>
      <c r="G90" s="22"/>
      <c r="H90" s="23">
        <f t="shared" si="7"/>
        <v>0</v>
      </c>
      <c r="I90" s="98">
        <f aca="true" t="shared" si="9" ref="I90">E90*F90</f>
        <v>100</v>
      </c>
      <c r="J90" s="99"/>
      <c r="K90" s="100"/>
      <c r="L90" s="84"/>
      <c r="M90" s="84"/>
      <c r="O90" s="75"/>
      <c r="P90" s="75"/>
      <c r="Q90" s="76"/>
    </row>
    <row r="91" spans="1:17" ht="24.75" customHeight="1">
      <c r="A91" s="7">
        <v>83</v>
      </c>
      <c r="B91" s="91" t="s">
        <v>105</v>
      </c>
      <c r="C91" s="89"/>
      <c r="D91" s="7" t="s">
        <v>104</v>
      </c>
      <c r="E91" s="51">
        <v>25</v>
      </c>
      <c r="F91" s="7">
        <v>1</v>
      </c>
      <c r="G91" s="8"/>
      <c r="H91" s="13">
        <f t="shared" si="7"/>
        <v>0</v>
      </c>
      <c r="I91" s="90">
        <f aca="true" t="shared" si="10" ref="I91">E91*F91</f>
        <v>25</v>
      </c>
      <c r="J91" s="82"/>
      <c r="K91" s="83"/>
      <c r="L91" s="84"/>
      <c r="M91" s="84"/>
      <c r="O91" s="75"/>
      <c r="P91" s="75"/>
      <c r="Q91" s="76"/>
    </row>
    <row r="92" spans="1:17" ht="20.25" customHeight="1">
      <c r="A92" s="7">
        <v>84</v>
      </c>
      <c r="B92" s="91" t="s">
        <v>106</v>
      </c>
      <c r="C92" s="89"/>
      <c r="D92" s="7" t="s">
        <v>104</v>
      </c>
      <c r="E92" s="51">
        <v>5</v>
      </c>
      <c r="F92" s="7">
        <v>1</v>
      </c>
      <c r="G92" s="8"/>
      <c r="H92" s="13">
        <f t="shared" si="7"/>
        <v>0</v>
      </c>
      <c r="I92" s="90">
        <f aca="true" t="shared" si="11" ref="I92">E92*F92</f>
        <v>5</v>
      </c>
      <c r="J92" s="82"/>
      <c r="K92" s="83"/>
      <c r="L92" s="84"/>
      <c r="M92" s="84"/>
      <c r="O92" s="75"/>
      <c r="P92" s="75"/>
      <c r="Q92" s="76"/>
    </row>
    <row r="93" spans="1:17" ht="30.75" customHeight="1">
      <c r="A93" s="7">
        <v>85</v>
      </c>
      <c r="B93" s="89" t="s">
        <v>110</v>
      </c>
      <c r="C93" s="89"/>
      <c r="D93" s="7" t="s">
        <v>104</v>
      </c>
      <c r="E93" s="51">
        <v>5</v>
      </c>
      <c r="F93" s="7">
        <v>1</v>
      </c>
      <c r="G93" s="8"/>
      <c r="H93" s="13">
        <f t="shared" si="7"/>
        <v>0</v>
      </c>
      <c r="I93" s="90">
        <f aca="true" t="shared" si="12" ref="I93">E93*F93</f>
        <v>5</v>
      </c>
      <c r="J93" s="82"/>
      <c r="K93" s="83"/>
      <c r="L93" s="84" t="s">
        <v>107</v>
      </c>
      <c r="M93" s="84"/>
      <c r="O93" s="75"/>
      <c r="P93" s="75"/>
      <c r="Q93" s="76"/>
    </row>
    <row r="94" spans="1:17" ht="33" customHeight="1" thickBot="1">
      <c r="A94" s="7">
        <v>86</v>
      </c>
      <c r="B94" s="89" t="s">
        <v>111</v>
      </c>
      <c r="C94" s="89"/>
      <c r="D94" s="7" t="s">
        <v>104</v>
      </c>
      <c r="E94" s="51">
        <v>4</v>
      </c>
      <c r="F94" s="7">
        <v>1</v>
      </c>
      <c r="G94" s="8"/>
      <c r="H94" s="13">
        <f t="shared" si="7"/>
        <v>0</v>
      </c>
      <c r="I94" s="90">
        <f aca="true" t="shared" si="13" ref="I94">E94*F94</f>
        <v>4</v>
      </c>
      <c r="J94" s="82"/>
      <c r="K94" s="83"/>
      <c r="L94" s="84" t="s">
        <v>107</v>
      </c>
      <c r="M94" s="84"/>
      <c r="O94" s="75"/>
      <c r="P94" s="75"/>
      <c r="Q94" s="76"/>
    </row>
    <row r="95" spans="1:17" ht="39" customHeight="1" thickBot="1">
      <c r="A95" s="27">
        <v>87</v>
      </c>
      <c r="B95" s="92" t="s">
        <v>112</v>
      </c>
      <c r="C95" s="92"/>
      <c r="D95" s="46" t="s">
        <v>104</v>
      </c>
      <c r="E95" s="52">
        <v>2</v>
      </c>
      <c r="F95" s="18">
        <v>1</v>
      </c>
      <c r="G95" s="19"/>
      <c r="H95" s="20">
        <f aca="true" t="shared" si="14" ref="H95:H100">E95*F95*G95</f>
        <v>0</v>
      </c>
      <c r="I95" s="93">
        <f aca="true" t="shared" si="15" ref="I95:I101">E95*F95</f>
        <v>2</v>
      </c>
      <c r="J95" s="94"/>
      <c r="K95" s="95"/>
      <c r="L95" s="96" t="s">
        <v>107</v>
      </c>
      <c r="M95" s="96"/>
      <c r="N95" s="34">
        <f>SUM(H90:H95)</f>
        <v>0</v>
      </c>
      <c r="O95" s="75"/>
      <c r="P95" s="75"/>
      <c r="Q95" s="76"/>
    </row>
    <row r="96" spans="1:17" ht="32.25" customHeight="1">
      <c r="A96" s="45"/>
      <c r="B96" s="86" t="s">
        <v>113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43"/>
      <c r="O96" s="75"/>
      <c r="P96" s="75"/>
      <c r="Q96" s="76"/>
    </row>
    <row r="97" spans="1:17" ht="22.5" customHeight="1">
      <c r="A97" s="7">
        <v>88</v>
      </c>
      <c r="B97" s="97" t="s">
        <v>114</v>
      </c>
      <c r="C97" s="84"/>
      <c r="D97" s="21" t="s">
        <v>104</v>
      </c>
      <c r="E97" s="50">
        <v>100</v>
      </c>
      <c r="F97" s="21">
        <v>1</v>
      </c>
      <c r="G97" s="22"/>
      <c r="H97" s="23">
        <f t="shared" si="14"/>
        <v>0</v>
      </c>
      <c r="I97" s="98">
        <f t="shared" si="15"/>
        <v>100</v>
      </c>
      <c r="J97" s="99"/>
      <c r="K97" s="100"/>
      <c r="L97" s="84" t="s">
        <v>115</v>
      </c>
      <c r="M97" s="84"/>
      <c r="O97" s="75"/>
      <c r="P97" s="75"/>
      <c r="Q97" s="76"/>
    </row>
    <row r="98" spans="1:17" ht="27.75" customHeight="1">
      <c r="A98" s="7">
        <v>89</v>
      </c>
      <c r="B98" s="91" t="s">
        <v>116</v>
      </c>
      <c r="C98" s="89"/>
      <c r="D98" s="7" t="s">
        <v>104</v>
      </c>
      <c r="E98" s="51">
        <v>25</v>
      </c>
      <c r="F98" s="7">
        <v>1</v>
      </c>
      <c r="G98" s="8"/>
      <c r="H98" s="13">
        <f t="shared" si="14"/>
        <v>0</v>
      </c>
      <c r="I98" s="90">
        <f t="shared" si="15"/>
        <v>25</v>
      </c>
      <c r="J98" s="82"/>
      <c r="K98" s="83"/>
      <c r="L98" s="84" t="s">
        <v>117</v>
      </c>
      <c r="M98" s="84"/>
      <c r="O98" s="75"/>
      <c r="P98" s="75"/>
      <c r="Q98" s="76"/>
    </row>
    <row r="99" spans="1:17" ht="22.5" customHeight="1">
      <c r="A99" s="7">
        <v>90</v>
      </c>
      <c r="B99" s="91" t="s">
        <v>118</v>
      </c>
      <c r="C99" s="89"/>
      <c r="D99" s="7" t="s">
        <v>104</v>
      </c>
      <c r="E99" s="51">
        <v>5</v>
      </c>
      <c r="F99" s="7">
        <v>1</v>
      </c>
      <c r="G99" s="8"/>
      <c r="H99" s="13">
        <f t="shared" si="14"/>
        <v>0</v>
      </c>
      <c r="I99" s="90">
        <f>E99*F99</f>
        <v>5</v>
      </c>
      <c r="J99" s="82"/>
      <c r="K99" s="83"/>
      <c r="L99" s="84" t="s">
        <v>117</v>
      </c>
      <c r="M99" s="84"/>
      <c r="O99" s="75"/>
      <c r="P99" s="75"/>
      <c r="Q99" s="76"/>
    </row>
    <row r="100" spans="1:17" ht="24" customHeight="1">
      <c r="A100" s="7">
        <v>91</v>
      </c>
      <c r="B100" s="89" t="s">
        <v>119</v>
      </c>
      <c r="C100" s="89"/>
      <c r="D100" s="7" t="s">
        <v>104</v>
      </c>
      <c r="E100" s="51">
        <v>5</v>
      </c>
      <c r="F100" s="7">
        <v>1</v>
      </c>
      <c r="G100" s="8"/>
      <c r="H100" s="13">
        <f t="shared" si="14"/>
        <v>0</v>
      </c>
      <c r="I100" s="90">
        <f t="shared" si="15"/>
        <v>5</v>
      </c>
      <c r="J100" s="82"/>
      <c r="K100" s="83"/>
      <c r="L100" s="84" t="s">
        <v>117</v>
      </c>
      <c r="M100" s="84"/>
      <c r="O100" s="75"/>
      <c r="P100" s="75"/>
      <c r="Q100" s="76"/>
    </row>
    <row r="101" spans="1:17" ht="30" customHeight="1" thickBot="1">
      <c r="A101" s="7">
        <v>92</v>
      </c>
      <c r="B101" s="89" t="s">
        <v>120</v>
      </c>
      <c r="C101" s="89"/>
      <c r="D101" s="7" t="s">
        <v>104</v>
      </c>
      <c r="E101" s="51">
        <v>4</v>
      </c>
      <c r="F101" s="7">
        <v>1</v>
      </c>
      <c r="G101" s="8"/>
      <c r="H101" s="13">
        <f>E101*F101*G101</f>
        <v>0</v>
      </c>
      <c r="I101" s="90">
        <f t="shared" si="15"/>
        <v>4</v>
      </c>
      <c r="J101" s="82"/>
      <c r="K101" s="83"/>
      <c r="L101" s="84" t="s">
        <v>117</v>
      </c>
      <c r="M101" s="84"/>
      <c r="O101" s="75"/>
      <c r="P101" s="75"/>
      <c r="Q101" s="76"/>
    </row>
    <row r="102" spans="1:17" ht="30.75" customHeight="1" thickBot="1">
      <c r="A102" s="7">
        <v>93</v>
      </c>
      <c r="B102" s="89" t="s">
        <v>121</v>
      </c>
      <c r="C102" s="89"/>
      <c r="D102" s="7" t="s">
        <v>104</v>
      </c>
      <c r="E102" s="51">
        <v>2</v>
      </c>
      <c r="F102" s="7">
        <v>1</v>
      </c>
      <c r="G102" s="8"/>
      <c r="H102" s="13">
        <f>E102*F102*G102</f>
        <v>0</v>
      </c>
      <c r="I102" s="90">
        <f aca="true" t="shared" si="16" ref="I102">E102*F102</f>
        <v>2</v>
      </c>
      <c r="J102" s="82"/>
      <c r="K102" s="83"/>
      <c r="L102" s="84" t="s">
        <v>117</v>
      </c>
      <c r="M102" s="85"/>
      <c r="N102" s="34">
        <f>SUM(H97:H102)</f>
        <v>0</v>
      </c>
      <c r="O102" s="75"/>
      <c r="P102" s="75"/>
      <c r="Q102" s="76"/>
    </row>
    <row r="103" spans="1:17" ht="28.5" customHeight="1">
      <c r="A103" s="54"/>
      <c r="B103" s="80" t="s">
        <v>125</v>
      </c>
      <c r="C103" s="81"/>
      <c r="D103" s="54"/>
      <c r="E103" s="55"/>
      <c r="F103" s="54"/>
      <c r="G103" s="56"/>
      <c r="H103" s="57">
        <f>SUM(H97:H102,H90:H95,H85:H88,H82:H83,H77:H80,H73:H75,H69:H71,H62:H67,H55:H60,H48:H53,H43:H46,H26:H41,H22:H24,H7:H20)</f>
        <v>0</v>
      </c>
      <c r="I103" s="90"/>
      <c r="J103" s="82"/>
      <c r="K103" s="83"/>
      <c r="L103" s="84"/>
      <c r="M103" s="84"/>
      <c r="O103" s="75"/>
      <c r="P103" s="75"/>
      <c r="Q103" s="76"/>
    </row>
    <row r="104" spans="1:17" ht="36" customHeight="1">
      <c r="A104" s="7">
        <v>94</v>
      </c>
      <c r="B104" s="89" t="s">
        <v>122</v>
      </c>
      <c r="C104" s="89"/>
      <c r="D104" s="7" t="s">
        <v>4</v>
      </c>
      <c r="E104" s="51">
        <v>90000</v>
      </c>
      <c r="F104" s="7">
        <v>1</v>
      </c>
      <c r="G104" s="8"/>
      <c r="H104" s="13">
        <f aca="true" t="shared" si="17" ref="H104:H105">E104*F104*G104</f>
        <v>0</v>
      </c>
      <c r="I104" s="90">
        <f>E104*F104</f>
        <v>90000</v>
      </c>
      <c r="J104" s="82"/>
      <c r="K104" s="83"/>
      <c r="L104" s="84" t="s">
        <v>79</v>
      </c>
      <c r="M104" s="84"/>
      <c r="O104" s="75"/>
      <c r="P104" s="75"/>
      <c r="Q104" s="76"/>
    </row>
    <row r="105" spans="1:17" ht="37.5" customHeight="1" thickBot="1">
      <c r="A105" s="7">
        <v>95</v>
      </c>
      <c r="B105" s="89" t="s">
        <v>123</v>
      </c>
      <c r="C105" s="89"/>
      <c r="D105" s="7" t="s">
        <v>4</v>
      </c>
      <c r="E105" s="51">
        <v>4000</v>
      </c>
      <c r="F105" s="7">
        <v>1</v>
      </c>
      <c r="G105" s="8"/>
      <c r="H105" s="20">
        <f t="shared" si="17"/>
        <v>0</v>
      </c>
      <c r="I105" s="90">
        <f>E105*F105</f>
        <v>4000</v>
      </c>
      <c r="J105" s="82"/>
      <c r="K105" s="83"/>
      <c r="L105" s="84" t="s">
        <v>124</v>
      </c>
      <c r="M105" s="84"/>
      <c r="O105" s="75"/>
      <c r="P105" s="75"/>
      <c r="Q105" s="76"/>
    </row>
    <row r="106" spans="1:17" ht="22.5" customHeight="1" thickBot="1">
      <c r="A106" s="54"/>
      <c r="B106" s="80" t="s">
        <v>126</v>
      </c>
      <c r="C106" s="81"/>
      <c r="D106" s="54"/>
      <c r="E106" s="55"/>
      <c r="F106" s="54"/>
      <c r="G106" s="58"/>
      <c r="H106" s="59">
        <f>SUM(H104:H105)</f>
        <v>0</v>
      </c>
      <c r="I106" s="82"/>
      <c r="J106" s="82"/>
      <c r="K106" s="83"/>
      <c r="L106" s="84"/>
      <c r="M106" s="85"/>
      <c r="N106" s="34">
        <f>SUM(H104:H105)</f>
        <v>0</v>
      </c>
      <c r="O106" s="75"/>
      <c r="P106" s="75"/>
      <c r="Q106" s="76"/>
    </row>
    <row r="107" spans="8:17" ht="17.25" customHeight="1">
      <c r="H107" s="31"/>
      <c r="J107" s="32"/>
      <c r="M107" t="s">
        <v>129</v>
      </c>
      <c r="N107" s="35">
        <f>N106+N102+N95+N88+N83+N80+N75+N71+N67+N60+N53+N46+N41+N24+N20+N11</f>
        <v>0</v>
      </c>
      <c r="O107" s="75"/>
      <c r="P107" s="75"/>
      <c r="Q107" s="76"/>
    </row>
    <row r="108" spans="2:17" ht="15">
      <c r="B108" s="61" t="s">
        <v>135</v>
      </c>
      <c r="C108" s="62"/>
      <c r="D108" s="62"/>
      <c r="E108" s="63"/>
      <c r="F108" s="62"/>
      <c r="G108" s="68"/>
      <c r="H108" s="30">
        <f>H103+H106</f>
        <v>0</v>
      </c>
      <c r="O108" s="75"/>
      <c r="P108" s="75"/>
      <c r="Q108" s="79"/>
    </row>
    <row r="109" spans="2:17" ht="15">
      <c r="B109" s="70" t="s">
        <v>127</v>
      </c>
      <c r="C109" s="71"/>
      <c r="D109" s="72"/>
      <c r="E109" s="73"/>
      <c r="F109" s="74"/>
      <c r="G109" s="60">
        <v>0.21</v>
      </c>
      <c r="H109" s="30">
        <f>H108*0.21</f>
        <v>0</v>
      </c>
      <c r="O109" s="75"/>
      <c r="P109" s="75"/>
      <c r="Q109" s="76"/>
    </row>
    <row r="110" spans="2:17" ht="15">
      <c r="B110" s="64" t="s">
        <v>128</v>
      </c>
      <c r="C110" s="65"/>
      <c r="D110" s="66"/>
      <c r="E110" s="67"/>
      <c r="F110" s="66"/>
      <c r="G110" s="69"/>
      <c r="H110" s="30">
        <f>SUM(H108:H109)</f>
        <v>0</v>
      </c>
      <c r="O110" s="75"/>
      <c r="P110" s="75"/>
      <c r="Q110" s="76"/>
    </row>
  </sheetData>
  <mergeCells count="287">
    <mergeCell ref="B72:M72"/>
    <mergeCell ref="B86:C86"/>
    <mergeCell ref="I86:K86"/>
    <mergeCell ref="L86:M86"/>
    <mergeCell ref="B87:C87"/>
    <mergeCell ref="I87:K87"/>
    <mergeCell ref="L87:M87"/>
    <mergeCell ref="B83:C83"/>
    <mergeCell ref="I83:K83"/>
    <mergeCell ref="L83:M83"/>
    <mergeCell ref="B85:C85"/>
    <mergeCell ref="I85:K85"/>
    <mergeCell ref="L85:M85"/>
    <mergeCell ref="B80:C80"/>
    <mergeCell ref="I80:K80"/>
    <mergeCell ref="L80:M80"/>
    <mergeCell ref="B82:C82"/>
    <mergeCell ref="I82:K82"/>
    <mergeCell ref="L82:M82"/>
    <mergeCell ref="B78:C78"/>
    <mergeCell ref="I78:K78"/>
    <mergeCell ref="L78:M78"/>
    <mergeCell ref="B79:C79"/>
    <mergeCell ref="I79:K79"/>
    <mergeCell ref="L79:M79"/>
    <mergeCell ref="B75:C75"/>
    <mergeCell ref="I75:K75"/>
    <mergeCell ref="L75:M75"/>
    <mergeCell ref="B77:C77"/>
    <mergeCell ref="I77:K77"/>
    <mergeCell ref="L77:M77"/>
    <mergeCell ref="B73:C73"/>
    <mergeCell ref="I73:K73"/>
    <mergeCell ref="L73:M73"/>
    <mergeCell ref="B74:C74"/>
    <mergeCell ref="I74:K74"/>
    <mergeCell ref="L74:M74"/>
    <mergeCell ref="B76:M76"/>
    <mergeCell ref="B70:C70"/>
    <mergeCell ref="I70:K70"/>
    <mergeCell ref="L70:M70"/>
    <mergeCell ref="B71:C71"/>
    <mergeCell ref="I71:K71"/>
    <mergeCell ref="L71:M71"/>
    <mergeCell ref="B67:C67"/>
    <mergeCell ref="I67:K67"/>
    <mergeCell ref="L67:M67"/>
    <mergeCell ref="B69:C69"/>
    <mergeCell ref="I69:K69"/>
    <mergeCell ref="L69:M69"/>
    <mergeCell ref="B68:M68"/>
    <mergeCell ref="B65:C65"/>
    <mergeCell ref="I65:K65"/>
    <mergeCell ref="L65:M65"/>
    <mergeCell ref="B66:C66"/>
    <mergeCell ref="I66:K66"/>
    <mergeCell ref="L66:M66"/>
    <mergeCell ref="B63:C63"/>
    <mergeCell ref="I63:K63"/>
    <mergeCell ref="L63:M63"/>
    <mergeCell ref="B64:C64"/>
    <mergeCell ref="I64:K64"/>
    <mergeCell ref="L64:M64"/>
    <mergeCell ref="B60:C60"/>
    <mergeCell ref="I60:K60"/>
    <mergeCell ref="L60:M60"/>
    <mergeCell ref="B62:C62"/>
    <mergeCell ref="I62:K62"/>
    <mergeCell ref="L62:M62"/>
    <mergeCell ref="B58:C58"/>
    <mergeCell ref="I58:K58"/>
    <mergeCell ref="L58:M58"/>
    <mergeCell ref="B59:C59"/>
    <mergeCell ref="I59:K59"/>
    <mergeCell ref="L59:M59"/>
    <mergeCell ref="B61:M61"/>
    <mergeCell ref="B56:C56"/>
    <mergeCell ref="I56:K56"/>
    <mergeCell ref="L56:M56"/>
    <mergeCell ref="B57:C57"/>
    <mergeCell ref="I57:K57"/>
    <mergeCell ref="L57:M57"/>
    <mergeCell ref="B55:C55"/>
    <mergeCell ref="I55:K55"/>
    <mergeCell ref="L55:M55"/>
    <mergeCell ref="B54:M54"/>
    <mergeCell ref="B52:C52"/>
    <mergeCell ref="I52:K52"/>
    <mergeCell ref="L52:M52"/>
    <mergeCell ref="B53:C53"/>
    <mergeCell ref="I53:K53"/>
    <mergeCell ref="L53:M53"/>
    <mergeCell ref="B50:C50"/>
    <mergeCell ref="I50:K50"/>
    <mergeCell ref="L50:M50"/>
    <mergeCell ref="B51:C51"/>
    <mergeCell ref="I51:K51"/>
    <mergeCell ref="L51:M51"/>
    <mergeCell ref="B48:C48"/>
    <mergeCell ref="I48:K48"/>
    <mergeCell ref="L48:M48"/>
    <mergeCell ref="B49:C49"/>
    <mergeCell ref="I49:K49"/>
    <mergeCell ref="L49:M49"/>
    <mergeCell ref="B45:C45"/>
    <mergeCell ref="I45:K45"/>
    <mergeCell ref="L45:M45"/>
    <mergeCell ref="B46:C46"/>
    <mergeCell ref="I46:K46"/>
    <mergeCell ref="L46:M46"/>
    <mergeCell ref="B47:M47"/>
    <mergeCell ref="B43:C43"/>
    <mergeCell ref="I43:K43"/>
    <mergeCell ref="L43:M43"/>
    <mergeCell ref="B44:C44"/>
    <mergeCell ref="I44:K44"/>
    <mergeCell ref="L44:M44"/>
    <mergeCell ref="B40:C40"/>
    <mergeCell ref="I40:K40"/>
    <mergeCell ref="L40:M40"/>
    <mergeCell ref="B41:C41"/>
    <mergeCell ref="I41:K41"/>
    <mergeCell ref="L41:M41"/>
    <mergeCell ref="B42:M42"/>
    <mergeCell ref="B38:C38"/>
    <mergeCell ref="I38:K38"/>
    <mergeCell ref="L38:M38"/>
    <mergeCell ref="B39:C39"/>
    <mergeCell ref="I39:K39"/>
    <mergeCell ref="L39:M39"/>
    <mergeCell ref="B36:C36"/>
    <mergeCell ref="I36:K36"/>
    <mergeCell ref="L36:M36"/>
    <mergeCell ref="B37:C37"/>
    <mergeCell ref="I37:K37"/>
    <mergeCell ref="L37:M37"/>
    <mergeCell ref="B34:C34"/>
    <mergeCell ref="I34:K34"/>
    <mergeCell ref="L34:M34"/>
    <mergeCell ref="B35:C35"/>
    <mergeCell ref="I35:K35"/>
    <mergeCell ref="L35:M35"/>
    <mergeCell ref="B32:C32"/>
    <mergeCell ref="I32:K32"/>
    <mergeCell ref="L32:M32"/>
    <mergeCell ref="B33:C33"/>
    <mergeCell ref="I33:K33"/>
    <mergeCell ref="L33:M33"/>
    <mergeCell ref="B30:C30"/>
    <mergeCell ref="I30:K30"/>
    <mergeCell ref="L30:M30"/>
    <mergeCell ref="B31:C31"/>
    <mergeCell ref="I31:K31"/>
    <mergeCell ref="L31:M31"/>
    <mergeCell ref="B28:C28"/>
    <mergeCell ref="I28:K28"/>
    <mergeCell ref="L28:M28"/>
    <mergeCell ref="B29:C29"/>
    <mergeCell ref="I29:K29"/>
    <mergeCell ref="L29:M29"/>
    <mergeCell ref="B24:C24"/>
    <mergeCell ref="I24:K24"/>
    <mergeCell ref="L24:M24"/>
    <mergeCell ref="B26:C26"/>
    <mergeCell ref="I26:K26"/>
    <mergeCell ref="L26:M26"/>
    <mergeCell ref="B27:C27"/>
    <mergeCell ref="I27:K27"/>
    <mergeCell ref="L27:M27"/>
    <mergeCell ref="B25:M25"/>
    <mergeCell ref="B22:C22"/>
    <mergeCell ref="I22:K22"/>
    <mergeCell ref="L22:M22"/>
    <mergeCell ref="B23:C23"/>
    <mergeCell ref="I23:K23"/>
    <mergeCell ref="L23:M23"/>
    <mergeCell ref="B20:C20"/>
    <mergeCell ref="I20:K20"/>
    <mergeCell ref="L20:M20"/>
    <mergeCell ref="I12:K12"/>
    <mergeCell ref="L12:M12"/>
    <mergeCell ref="B13:C13"/>
    <mergeCell ref="I13:K13"/>
    <mergeCell ref="L13:M13"/>
    <mergeCell ref="B18:C18"/>
    <mergeCell ref="I18:K18"/>
    <mergeCell ref="L18:M18"/>
    <mergeCell ref="B19:C19"/>
    <mergeCell ref="I19:K19"/>
    <mergeCell ref="L19:M19"/>
    <mergeCell ref="B16:C16"/>
    <mergeCell ref="I16:K16"/>
    <mergeCell ref="L16:M16"/>
    <mergeCell ref="B17:C17"/>
    <mergeCell ref="I17:K17"/>
    <mergeCell ref="L17:M17"/>
    <mergeCell ref="B3:C3"/>
    <mergeCell ref="I3:K3"/>
    <mergeCell ref="L3:M3"/>
    <mergeCell ref="B11:C11"/>
    <mergeCell ref="I11:K11"/>
    <mergeCell ref="L11:M11"/>
    <mergeCell ref="B9:C9"/>
    <mergeCell ref="I9:K9"/>
    <mergeCell ref="L9:M9"/>
    <mergeCell ref="B10:C10"/>
    <mergeCell ref="I10:K10"/>
    <mergeCell ref="L10:M10"/>
    <mergeCell ref="A4:A5"/>
    <mergeCell ref="B4:C5"/>
    <mergeCell ref="D4:D5"/>
    <mergeCell ref="E4:E5"/>
    <mergeCell ref="F4:F5"/>
    <mergeCell ref="G4:G5"/>
    <mergeCell ref="H4:H5"/>
    <mergeCell ref="B21:M21"/>
    <mergeCell ref="B6:M6"/>
    <mergeCell ref="I4:K5"/>
    <mergeCell ref="B7:C7"/>
    <mergeCell ref="I7:K7"/>
    <mergeCell ref="L7:M7"/>
    <mergeCell ref="B8:C8"/>
    <mergeCell ref="I8:K8"/>
    <mergeCell ref="L8:M8"/>
    <mergeCell ref="L4:M5"/>
    <mergeCell ref="B14:C14"/>
    <mergeCell ref="I14:K14"/>
    <mergeCell ref="L14:M14"/>
    <mergeCell ref="B15:C15"/>
    <mergeCell ref="I15:K15"/>
    <mergeCell ref="L15:M15"/>
    <mergeCell ref="B12:C12"/>
    <mergeCell ref="B81:M81"/>
    <mergeCell ref="B84:M84"/>
    <mergeCell ref="B88:C88"/>
    <mergeCell ref="I88:K88"/>
    <mergeCell ref="L88:M88"/>
    <mergeCell ref="B90:C90"/>
    <mergeCell ref="I90:K90"/>
    <mergeCell ref="L90:M90"/>
    <mergeCell ref="B91:C91"/>
    <mergeCell ref="I91:K91"/>
    <mergeCell ref="L91:M91"/>
    <mergeCell ref="B89:M89"/>
    <mergeCell ref="B92:C92"/>
    <mergeCell ref="I92:K92"/>
    <mergeCell ref="L92:M92"/>
    <mergeCell ref="B93:C93"/>
    <mergeCell ref="I93:K93"/>
    <mergeCell ref="L93:M93"/>
    <mergeCell ref="B94:C94"/>
    <mergeCell ref="I94:K94"/>
    <mergeCell ref="L94:M94"/>
    <mergeCell ref="L101:M101"/>
    <mergeCell ref="B95:C95"/>
    <mergeCell ref="I95:K95"/>
    <mergeCell ref="L95:M95"/>
    <mergeCell ref="B97:C97"/>
    <mergeCell ref="I97:K97"/>
    <mergeCell ref="L97:M97"/>
    <mergeCell ref="B98:C98"/>
    <mergeCell ref="I98:K98"/>
    <mergeCell ref="L98:M98"/>
    <mergeCell ref="B106:C106"/>
    <mergeCell ref="I106:K106"/>
    <mergeCell ref="L106:M106"/>
    <mergeCell ref="B96:M96"/>
    <mergeCell ref="B104:C104"/>
    <mergeCell ref="I104:K104"/>
    <mergeCell ref="L104:M104"/>
    <mergeCell ref="B105:C105"/>
    <mergeCell ref="I105:K105"/>
    <mergeCell ref="L105:M105"/>
    <mergeCell ref="B102:C102"/>
    <mergeCell ref="I102:K102"/>
    <mergeCell ref="L102:M102"/>
    <mergeCell ref="B103:C103"/>
    <mergeCell ref="I103:K103"/>
    <mergeCell ref="L103:M103"/>
    <mergeCell ref="B99:C99"/>
    <mergeCell ref="I99:K99"/>
    <mergeCell ref="L99:M99"/>
    <mergeCell ref="B100:C100"/>
    <mergeCell ref="I100:K100"/>
    <mergeCell ref="L100:M100"/>
    <mergeCell ref="B101:C101"/>
    <mergeCell ref="I101:K101"/>
  </mergeCells>
  <printOptions/>
  <pageMargins left="0.7000000000000001" right="0.7000000000000001" top="0.7874015750000001" bottom="0.7874015750000001" header="0.30000000000000004" footer="0.30000000000000004"/>
  <pageSetup fitToHeight="0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" width="9.14062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Hrdličková Jaroslava (ÚMČ Praha 17)</dc:creator>
  <cp:keywords/>
  <dc:description/>
  <cp:lastModifiedBy>Soukupová Eva, Bc. (ÚMČ Praha 17)</cp:lastModifiedBy>
  <cp:lastPrinted>2019-02-06T16:32:56Z</cp:lastPrinted>
  <dcterms:created xsi:type="dcterms:W3CDTF">2016-11-16T15:42:53Z</dcterms:created>
  <dcterms:modified xsi:type="dcterms:W3CDTF">2020-04-14T13:29:51Z</dcterms:modified>
  <cp:category/>
  <cp:version/>
  <cp:contentType/>
  <cp:contentStatus/>
</cp:coreProperties>
</file>