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byt...'!$C$136:$K$444</definedName>
    <definedName name="_xlnm.Print_Area" localSheetId="1">'Byt - Stavební úpravy byt...'!$C$4:$J$76,'Byt - Stavební úpravy byt...'!$C$82:$J$120,'Byt - Stavební úpravy byt...'!$C$126:$J$444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2"/>
  <c r="BH392"/>
  <c r="BG392"/>
  <c r="BE392"/>
  <c r="T392"/>
  <c r="R392"/>
  <c r="P392"/>
  <c r="BI390"/>
  <c r="BH390"/>
  <c r="BG390"/>
  <c r="BE390"/>
  <c r="T390"/>
  <c r="R390"/>
  <c r="P390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58"/>
  <c r="BH358"/>
  <c r="BG358"/>
  <c r="BE358"/>
  <c r="T358"/>
  <c r="R358"/>
  <c r="P358"/>
  <c r="BI353"/>
  <c r="BH353"/>
  <c r="BG353"/>
  <c r="BE353"/>
  <c r="T353"/>
  <c r="R353"/>
  <c r="P353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T233"/>
  <c r="R234"/>
  <c r="R233"/>
  <c r="P234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J442"/>
  <c r="J441"/>
  <c r="J439"/>
  <c r="J438"/>
  <c r="J437"/>
  <c r="BK436"/>
  <c r="BK435"/>
  <c r="J435"/>
  <c r="BK434"/>
  <c r="BK433"/>
  <c r="J433"/>
  <c r="BK432"/>
  <c r="J432"/>
  <c r="BK431"/>
  <c r="BK430"/>
  <c r="BK429"/>
  <c r="BK428"/>
  <c r="J428"/>
  <c r="J427"/>
  <c r="BK426"/>
  <c r="J426"/>
  <c r="J425"/>
  <c r="J424"/>
  <c r="BK423"/>
  <c r="J423"/>
  <c r="J422"/>
  <c r="BK421"/>
  <c r="BK420"/>
  <c r="J419"/>
  <c r="BK418"/>
  <c r="BK417"/>
  <c r="J416"/>
  <c r="BK415"/>
  <c r="J415"/>
  <c r="J414"/>
  <c r="J413"/>
  <c r="J412"/>
  <c r="J411"/>
  <c r="BK410"/>
  <c r="BK409"/>
  <c r="J409"/>
  <c r="BK408"/>
  <c r="J408"/>
  <c r="J407"/>
  <c r="BK406"/>
  <c r="J405"/>
  <c r="BK403"/>
  <c r="BK402"/>
  <c r="J401"/>
  <c r="BK395"/>
  <c r="J392"/>
  <c r="BK390"/>
  <c r="BK384"/>
  <c r="BK373"/>
  <c r="BK368"/>
  <c r="BK365"/>
  <c r="J363"/>
  <c r="BK362"/>
  <c r="J353"/>
  <c r="BK348"/>
  <c r="J345"/>
  <c r="J337"/>
  <c r="BK331"/>
  <c r="J324"/>
  <c r="BK321"/>
  <c r="J317"/>
  <c r="J316"/>
  <c r="BK315"/>
  <c r="BK314"/>
  <c r="J312"/>
  <c r="BK310"/>
  <c r="J306"/>
  <c r="J305"/>
  <c r="BK299"/>
  <c r="BK296"/>
  <c r="J292"/>
  <c r="BK290"/>
  <c r="J290"/>
  <c r="J289"/>
  <c r="J288"/>
  <c r="BK287"/>
  <c r="J286"/>
  <c r="J285"/>
  <c r="BK284"/>
  <c r="J283"/>
  <c r="J282"/>
  <c r="J281"/>
  <c r="BK280"/>
  <c r="BK279"/>
  <c r="BK278"/>
  <c r="J177"/>
  <c r="BK175"/>
  <c r="BK166"/>
  <c r="J161"/>
  <c r="J157"/>
  <c r="J155"/>
  <c r="J153"/>
  <c r="J151"/>
  <c r="J149"/>
  <c r="BK146"/>
  <c r="BK143"/>
  <c r="J141"/>
  <c r="BK442"/>
  <c r="BK441"/>
  <c r="BK439"/>
  <c r="BK438"/>
  <c r="J338"/>
  <c r="J336"/>
  <c r="BK335"/>
  <c r="J333"/>
  <c r="J329"/>
  <c r="BK324"/>
  <c r="J321"/>
  <c r="BK319"/>
  <c r="J319"/>
  <c r="BK317"/>
  <c r="BK316"/>
  <c r="J314"/>
  <c r="BK312"/>
  <c r="J308"/>
  <c r="BK307"/>
  <c r="BK306"/>
  <c r="BK305"/>
  <c r="BK304"/>
  <c r="BK303"/>
  <c r="J303"/>
  <c r="J302"/>
  <c r="J301"/>
  <c r="BK297"/>
  <c r="BK294"/>
  <c r="BK292"/>
  <c r="J287"/>
  <c r="BK283"/>
  <c r="J278"/>
  <c r="J271"/>
  <c r="BK270"/>
  <c r="BK269"/>
  <c r="J268"/>
  <c r="J267"/>
  <c r="BK265"/>
  <c r="BK264"/>
  <c r="BK262"/>
  <c r="BK261"/>
  <c r="J260"/>
  <c r="BK258"/>
  <c r="J257"/>
  <c r="J256"/>
  <c r="J255"/>
  <c r="J254"/>
  <c r="BK251"/>
  <c r="J250"/>
  <c r="BK247"/>
  <c r="J245"/>
  <c r="BK243"/>
  <c r="BK239"/>
  <c r="BK237"/>
  <c r="BK234"/>
  <c r="BK232"/>
  <c r="J209"/>
  <c r="BK206"/>
  <c r="J203"/>
  <c r="J199"/>
  <c r="J198"/>
  <c r="BK197"/>
  <c r="J193"/>
  <c r="J191"/>
  <c r="J190"/>
  <c r="BK189"/>
  <c r="J187"/>
  <c r="J181"/>
  <c r="BK179"/>
  <c r="BK178"/>
  <c r="BK176"/>
  <c r="J176"/>
  <c r="J175"/>
  <c r="BK173"/>
  <c r="J173"/>
  <c r="J166"/>
  <c r="BK163"/>
  <c r="J163"/>
  <c r="BK161"/>
  <c r="BK157"/>
  <c r="BK155"/>
  <c r="BK153"/>
  <c r="BK151"/>
  <c r="BK149"/>
  <c r="J146"/>
  <c r="J143"/>
  <c r="BK141"/>
  <c r="BK140"/>
  <c r="J140"/>
  <c i="1" r="AS94"/>
  <c i="2" r="BK444"/>
  <c r="J444"/>
  <c r="BK443"/>
  <c r="J443"/>
  <c r="BK404"/>
  <c r="J402"/>
  <c r="BK401"/>
  <c r="BK398"/>
  <c r="J397"/>
  <c r="J395"/>
  <c r="BK392"/>
  <c r="J390"/>
  <c r="J386"/>
  <c r="J384"/>
  <c r="BK382"/>
  <c r="J382"/>
  <c r="J375"/>
  <c r="J373"/>
  <c r="BK371"/>
  <c r="BK363"/>
  <c r="BK358"/>
  <c r="J347"/>
  <c r="BK340"/>
  <c r="J340"/>
  <c r="BK338"/>
  <c r="BK337"/>
  <c r="BK336"/>
  <c r="J335"/>
  <c r="BK333"/>
  <c r="J331"/>
  <c r="BK329"/>
  <c r="J315"/>
  <c r="J310"/>
  <c r="BK308"/>
  <c r="J307"/>
  <c r="J304"/>
  <c r="BK302"/>
  <c r="BK301"/>
  <c r="BK300"/>
  <c r="J300"/>
  <c r="J299"/>
  <c r="J297"/>
  <c r="J296"/>
  <c r="J294"/>
  <c r="BK289"/>
  <c r="BK288"/>
  <c r="BK286"/>
  <c r="BK285"/>
  <c r="J284"/>
  <c r="BK282"/>
  <c r="BK281"/>
  <c r="J280"/>
  <c r="J279"/>
  <c r="BK277"/>
  <c r="J277"/>
  <c r="J276"/>
  <c r="J275"/>
  <c r="J274"/>
  <c r="J272"/>
  <c r="BK271"/>
  <c r="J270"/>
  <c r="J269"/>
  <c r="BK268"/>
  <c r="BK266"/>
  <c r="J266"/>
  <c r="J265"/>
  <c r="J264"/>
  <c r="J262"/>
  <c r="J261"/>
  <c r="BK260"/>
  <c r="J258"/>
  <c r="BK257"/>
  <c r="BK256"/>
  <c r="BK255"/>
  <c r="BK254"/>
  <c r="BK253"/>
  <c r="J253"/>
  <c r="J251"/>
  <c r="BK250"/>
  <c r="BK248"/>
  <c r="J248"/>
  <c r="J247"/>
  <c r="BK245"/>
  <c r="J243"/>
  <c r="J239"/>
  <c r="J237"/>
  <c r="J234"/>
  <c r="J232"/>
  <c r="BK230"/>
  <c r="J230"/>
  <c r="BK229"/>
  <c r="J229"/>
  <c r="BK228"/>
  <c r="J228"/>
  <c r="BK226"/>
  <c r="J226"/>
  <c r="BK222"/>
  <c r="J222"/>
  <c r="BK221"/>
  <c r="J221"/>
  <c r="BK220"/>
  <c r="J220"/>
  <c r="BK219"/>
  <c r="J219"/>
  <c r="BK215"/>
  <c r="J215"/>
  <c r="BK213"/>
  <c r="J213"/>
  <c r="BK209"/>
  <c r="BK207"/>
  <c r="J207"/>
  <c r="J206"/>
  <c r="BK203"/>
  <c r="BK199"/>
  <c r="BK198"/>
  <c r="J197"/>
  <c r="BK193"/>
  <c r="BK191"/>
  <c r="BK190"/>
  <c r="J189"/>
  <c r="BK187"/>
  <c r="J186"/>
  <c r="BK185"/>
  <c r="BK184"/>
  <c r="BK183"/>
  <c r="J183"/>
  <c r="J182"/>
  <c r="BK181"/>
  <c r="J179"/>
  <c r="BK437"/>
  <c r="J436"/>
  <c r="J434"/>
  <c r="J431"/>
  <c r="J430"/>
  <c r="J429"/>
  <c r="BK427"/>
  <c r="BK425"/>
  <c r="BK424"/>
  <c r="BK422"/>
  <c r="J421"/>
  <c r="J420"/>
  <c r="BK419"/>
  <c r="J418"/>
  <c r="J417"/>
  <c r="BK416"/>
  <c r="BK414"/>
  <c r="BK413"/>
  <c r="BK412"/>
  <c r="BK411"/>
  <c r="J410"/>
  <c r="BK407"/>
  <c r="J406"/>
  <c r="BK405"/>
  <c r="J404"/>
  <c r="J403"/>
  <c r="J398"/>
  <c r="BK397"/>
  <c r="BK386"/>
  <c r="BK375"/>
  <c r="J371"/>
  <c r="J368"/>
  <c r="J365"/>
  <c r="J362"/>
  <c r="J358"/>
  <c r="BK353"/>
  <c r="J348"/>
  <c r="BK347"/>
  <c r="BK345"/>
  <c r="BK276"/>
  <c r="BK275"/>
  <c r="BK274"/>
  <c r="BK272"/>
  <c r="BK267"/>
  <c r="BK186"/>
  <c r="J185"/>
  <c r="J184"/>
  <c r="BK182"/>
  <c r="J178"/>
  <c r="BK177"/>
  <c l="1" r="R139"/>
  <c r="BK150"/>
  <c r="J150"/>
  <c r="J98"/>
  <c r="BK180"/>
  <c r="J180"/>
  <c r="J99"/>
  <c r="T180"/>
  <c r="R227"/>
  <c r="BK236"/>
  <c r="J236"/>
  <c r="J103"/>
  <c r="R236"/>
  <c r="R246"/>
  <c r="BK252"/>
  <c r="J252"/>
  <c r="J105"/>
  <c r="R252"/>
  <c r="P263"/>
  <c r="T263"/>
  <c r="P273"/>
  <c r="BK291"/>
  <c r="J291"/>
  <c r="J108"/>
  <c r="R291"/>
  <c r="R298"/>
  <c r="R309"/>
  <c r="BK318"/>
  <c r="J318"/>
  <c r="J111"/>
  <c r="BK323"/>
  <c r="J323"/>
  <c r="J112"/>
  <c r="BK339"/>
  <c r="J339"/>
  <c r="J113"/>
  <c r="R339"/>
  <c r="P364"/>
  <c r="T364"/>
  <c r="P372"/>
  <c r="T372"/>
  <c r="BK400"/>
  <c r="J400"/>
  <c r="J118"/>
  <c r="P139"/>
  <c r="P150"/>
  <c r="T150"/>
  <c r="R180"/>
  <c r="P227"/>
  <c r="P236"/>
  <c r="T236"/>
  <c r="P252"/>
  <c r="T252"/>
  <c r="R263"/>
  <c r="R273"/>
  <c r="BK298"/>
  <c r="J298"/>
  <c r="J109"/>
  <c r="T298"/>
  <c r="T309"/>
  <c r="R318"/>
  <c r="T318"/>
  <c r="T323"/>
  <c r="T339"/>
  <c r="R364"/>
  <c r="P400"/>
  <c r="BK139"/>
  <c r="T139"/>
  <c r="R150"/>
  <c r="P180"/>
  <c r="BK227"/>
  <c r="J227"/>
  <c r="J100"/>
  <c r="T227"/>
  <c r="BK246"/>
  <c r="J246"/>
  <c r="J104"/>
  <c r="P246"/>
  <c r="T246"/>
  <c r="BK263"/>
  <c r="J263"/>
  <c r="J106"/>
  <c r="BK273"/>
  <c r="J273"/>
  <c r="J107"/>
  <c r="T273"/>
  <c r="P291"/>
  <c r="T291"/>
  <c r="P298"/>
  <c r="BK309"/>
  <c r="J309"/>
  <c r="J110"/>
  <c r="P309"/>
  <c r="P318"/>
  <c r="P323"/>
  <c r="R323"/>
  <c r="P339"/>
  <c r="BK364"/>
  <c r="J364"/>
  <c r="J114"/>
  <c r="BK372"/>
  <c r="J372"/>
  <c r="J115"/>
  <c r="R372"/>
  <c r="BK394"/>
  <c r="J394"/>
  <c r="J116"/>
  <c r="P394"/>
  <c r="R394"/>
  <c r="T394"/>
  <c r="R400"/>
  <c r="T400"/>
  <c r="BK440"/>
  <c r="J440"/>
  <c r="J119"/>
  <c r="P440"/>
  <c r="R440"/>
  <c r="T440"/>
  <c r="BF181"/>
  <c r="BF182"/>
  <c r="BF185"/>
  <c r="BF266"/>
  <c r="BF274"/>
  <c r="BF276"/>
  <c r="BF345"/>
  <c r="BF362"/>
  <c r="BF365"/>
  <c r="BF371"/>
  <c r="BF375"/>
  <c r="BF384"/>
  <c r="BF390"/>
  <c r="BF392"/>
  <c r="BF404"/>
  <c r="BF409"/>
  <c r="BF411"/>
  <c r="BF412"/>
  <c r="BF413"/>
  <c r="BF417"/>
  <c r="BF418"/>
  <c r="BF419"/>
  <c r="BF421"/>
  <c r="BF425"/>
  <c r="BF430"/>
  <c r="BF432"/>
  <c r="BF435"/>
  <c r="BF436"/>
  <c r="BF177"/>
  <c r="BF178"/>
  <c r="BF179"/>
  <c r="BF184"/>
  <c r="BF186"/>
  <c r="BF189"/>
  <c r="BF193"/>
  <c r="BF199"/>
  <c r="BF209"/>
  <c r="BF213"/>
  <c r="BF215"/>
  <c r="BF219"/>
  <c r="BF220"/>
  <c r="BF221"/>
  <c r="BF222"/>
  <c r="BF226"/>
  <c r="BF228"/>
  <c r="BF229"/>
  <c r="BF230"/>
  <c r="BF234"/>
  <c r="BF237"/>
  <c r="BF239"/>
  <c r="BF243"/>
  <c r="BF245"/>
  <c r="BF248"/>
  <c r="BF250"/>
  <c r="BF253"/>
  <c r="BF254"/>
  <c r="BF255"/>
  <c r="BF257"/>
  <c r="BF258"/>
  <c r="BF261"/>
  <c r="BF264"/>
  <c r="BF267"/>
  <c r="BF271"/>
  <c r="BF272"/>
  <c r="BF275"/>
  <c r="BF278"/>
  <c r="BF282"/>
  <c r="BF283"/>
  <c r="BF286"/>
  <c r="BF288"/>
  <c r="BF299"/>
  <c r="BF300"/>
  <c r="BF301"/>
  <c r="BF304"/>
  <c r="BF306"/>
  <c r="BF308"/>
  <c r="BF310"/>
  <c r="BF312"/>
  <c r="BF315"/>
  <c r="BF316"/>
  <c r="BF317"/>
  <c r="BF321"/>
  <c r="BF329"/>
  <c r="BF331"/>
  <c r="BF333"/>
  <c r="BF338"/>
  <c r="BF348"/>
  <c r="BF353"/>
  <c r="BF382"/>
  <c r="BF401"/>
  <c r="BF443"/>
  <c r="BF444"/>
  <c r="BF140"/>
  <c r="BF141"/>
  <c r="BF161"/>
  <c r="BF166"/>
  <c r="BF173"/>
  <c r="BF175"/>
  <c r="BF176"/>
  <c r="BF183"/>
  <c r="BF187"/>
  <c r="BF190"/>
  <c r="BF191"/>
  <c r="BF197"/>
  <c r="BF198"/>
  <c r="BF203"/>
  <c r="BF206"/>
  <c r="BF207"/>
  <c r="BF232"/>
  <c r="BF247"/>
  <c r="BF251"/>
  <c r="BF256"/>
  <c r="BF260"/>
  <c r="BF262"/>
  <c r="BF265"/>
  <c r="BF268"/>
  <c r="BF269"/>
  <c r="BF270"/>
  <c r="BF280"/>
  <c r="BF285"/>
  <c r="BF287"/>
  <c r="BF289"/>
  <c r="BF292"/>
  <c r="BF305"/>
  <c r="BF314"/>
  <c r="BF319"/>
  <c r="BF324"/>
  <c r="BF438"/>
  <c r="BF441"/>
  <c r="BK148"/>
  <c r="J148"/>
  <c r="J97"/>
  <c r="BK233"/>
  <c r="J233"/>
  <c r="J101"/>
  <c r="J87"/>
  <c r="F90"/>
  <c r="BF143"/>
  <c r="BF146"/>
  <c r="BF149"/>
  <c r="BF151"/>
  <c r="BF153"/>
  <c r="BF155"/>
  <c r="BF157"/>
  <c r="BF163"/>
  <c r="BF277"/>
  <c r="BF279"/>
  <c r="BF281"/>
  <c r="BF284"/>
  <c r="BF290"/>
  <c r="BF294"/>
  <c r="BF296"/>
  <c r="BF297"/>
  <c r="BF302"/>
  <c r="BF303"/>
  <c r="BF307"/>
  <c r="BF335"/>
  <c r="BF336"/>
  <c r="BF337"/>
  <c r="BF340"/>
  <c r="BF347"/>
  <c r="BF358"/>
  <c r="BF363"/>
  <c r="BF368"/>
  <c r="BF373"/>
  <c r="BF386"/>
  <c r="BF395"/>
  <c r="BF397"/>
  <c r="BF398"/>
  <c r="BF402"/>
  <c r="BF403"/>
  <c r="BF405"/>
  <c r="BF406"/>
  <c r="BF407"/>
  <c r="BF408"/>
  <c r="BF410"/>
  <c r="BF414"/>
  <c r="BF415"/>
  <c r="BF416"/>
  <c r="BF420"/>
  <c r="BF422"/>
  <c r="BF423"/>
  <c r="BF424"/>
  <c r="BF426"/>
  <c r="BF427"/>
  <c r="BF428"/>
  <c r="BF429"/>
  <c r="BF431"/>
  <c r="BF433"/>
  <c r="BF434"/>
  <c r="BF437"/>
  <c r="BF439"/>
  <c r="BF442"/>
  <c r="F35"/>
  <c i="1" r="BD95"/>
  <c r="BD94"/>
  <c r="W33"/>
  <c i="2" r="J31"/>
  <c i="1" r="AV95"/>
  <c i="2" r="F31"/>
  <c i="1" r="AZ95"/>
  <c r="AZ94"/>
  <c r="W29"/>
  <c i="2" r="F33"/>
  <c i="1" r="BB95"/>
  <c r="BB94"/>
  <c r="W31"/>
  <c i="2" r="F34"/>
  <c i="1" r="BC95"/>
  <c r="BC94"/>
  <c r="W32"/>
  <c i="2" l="1" r="T399"/>
  <c r="P399"/>
  <c r="T235"/>
  <c r="P235"/>
  <c r="P138"/>
  <c r="R235"/>
  <c r="R138"/>
  <c r="R137"/>
  <c r="R399"/>
  <c r="T138"/>
  <c r="T137"/>
  <c r="BK138"/>
  <c r="J138"/>
  <c r="J95"/>
  <c r="J139"/>
  <c r="J96"/>
  <c r="BK235"/>
  <c r="J235"/>
  <c r="J102"/>
  <c r="BK399"/>
  <c r="J399"/>
  <c r="J117"/>
  <c i="1" r="AY94"/>
  <c r="AV94"/>
  <c r="AK29"/>
  <c i="2" r="F32"/>
  <c i="1" r="BA95"/>
  <c r="BA94"/>
  <c r="W30"/>
  <c r="AX94"/>
  <c i="2" r="J32"/>
  <c i="1" r="AW95"/>
  <c r="AT95"/>
  <c i="2" l="1" r="P137"/>
  <c i="1" r="AU95"/>
  <c i="2" r="BK137"/>
  <c r="J137"/>
  <c r="J94"/>
  <c i="1" r="AU94"/>
  <c r="AW94"/>
  <c r="AK30"/>
  <c i="2" l="1" r="J28"/>
  <c i="1" r="AG95"/>
  <c r="AN95"/>
  <c r="AT94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<sst xmlns="http://schemas.openxmlformats.org/spreadsheetml/2006/main">
  <si>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</si>
  <si>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</si>
  <si>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</si>
  <si>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</si>
  <si>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</si>
  <si>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{7703361e-94ef-4d81-9e52-f6c3dcfcec28}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</si>
  <si>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</si>
  <si>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</si>
  <si>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</si>
  <si>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</si>
  <si>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</si>
  <si>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</si>
  <si>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</si>
  <si>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</si>
  <si>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</si>
  <si>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</si>
  <si>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</si>
  <si>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 22</t>
  </si>
  <si>
    <t>KSO:</t>
  </si>
  <si>
    <t>CC-CZ:</t>
  </si>
  <si>
    <t>Místo:</t>
  </si>
  <si>
    <t>Bazovského 1118, Praha 17-Řepy</t>
  </si>
  <si>
    <t>Datum:</t>
  </si>
  <si>
    <t>16. 3. 2021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</si>
  <si>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</si>
  <si>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</si>
  <si>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</si>
  <si>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</si>
  <si>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</si>
  <si>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</si>
  <si>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</si>
  <si>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</si>
  <si>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</si>
  <si>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</si>
  <si>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</si>
  <si>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</si>
  <si>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</si>
  <si>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</si>
  <si>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</si>
  <si>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</si>
  <si>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</si>
  <si>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</si>
  <si>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</si>
  <si>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</si>
  <si>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</si>
  <si>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</si>
  <si>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</si>
  <si>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</si>
  <si>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</si>
  <si>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</si>
  <si>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</si>
  <si>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</si>
  <si>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</si>
  <si>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</si>
  <si>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</si>
  <si>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</si>
  <si>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</si>
  <si>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</si>
  <si>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</si>
  <si>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</si>
  <si>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</si>
  <si>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</si>
  <si>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</si>
  <si>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</si>
  <si>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</si>
  <si>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</si>
  <si>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</si>
  <si>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</si>
  <si>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</si>
  <si>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</si>
  <si>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</si>
  <si>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</si>
  <si>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</si>
  <si>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</si>
  <si>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</si>
  <si>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</si>
  <si>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</si>
  <si>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</si>
  <si>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</si>
  <si>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</si>
  <si>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</si>
  <si>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</si>
  <si>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</si>
  <si>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</si>
  <si>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</si>
  <si>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</si>
  <si>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</si>
  <si>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</si>
  <si>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</si>
  <si>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</si>
  <si>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</si>
  <si>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</si>
  <si>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</si>
  <si>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</si>
  <si>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</si>
  <si>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</si>
  <si>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</si>
  <si>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</si>
  <si>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</si>
  <si>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</si>
  <si>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</si>
  <si>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</si>
  <si>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</si>
  <si>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</si>
  <si>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</si>
  <si>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</si>
  <si>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</si>
  <si>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</si>
  <si>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</si>
  <si>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</si>
  <si>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</si>
  <si>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</si>
  <si>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</si>
  <si>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</si>
  <si>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</si>
  <si>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</si>
  <si>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</si>
  <si>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</si>
  <si>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</si>
  <si>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</si>
  <si>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</si>
  <si>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</si>
  <si>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</si>
  <si>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</si>
  <si>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</si>
  <si>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</si>
  <si>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</si>
  <si>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</si>
  <si>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</si>
  <si>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</si>
  <si>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</si>
  <si>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</si>
  <si>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</si>
  <si>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</si>
  <si>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</si>
  <si>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</si>
  <si>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</si>
  <si>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</si>
  <si>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</si>
  <si>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</si>
  <si>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</si>
  <si>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</si>
  <si>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</si>
  <si>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</si>
  <si>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(2,36*2+1,75)*2,6-0,6*2*2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</si>
  <si>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</si>
  <si>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</si>
  <si>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</si>
  <si>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</si>
  <si>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</si>
  <si>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2,36*2+1,75</t>
  </si>
  <si>
    <t>342291131</t>
  </si>
  <si>
    <t>Ukotvení příček k betonovým konstrukcím plochými kotvami</t>
  </si>
  <si>
    <t>-254080446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</si>
  <si>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</si>
  <si>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</si>
  <si>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</si>
  <si>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</si>
  <si>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</si>
  <si>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</si>
  <si>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</si>
  <si>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</si>
  <si>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</si>
  <si>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</si>
  <si>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</si>
  <si>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</si>
  <si>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</si>
  <si>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</si>
  <si>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</si>
  <si>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</si>
  <si>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</si>
  <si>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</si>
  <si>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</si>
  <si>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</si>
  <si>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</si>
  <si>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39,2</t>
  </si>
  <si>
    <t>9</t>
  </si>
  <si>
    <t>612142001</t>
  </si>
  <si>
    <t>Potažení vnitřních stěn sklovláknitým pletivem vtlačeným do tenkovrstvé hmoty</t>
  </si>
  <si>
    <t>128863828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</si>
  <si>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</si>
  <si>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</si>
  <si>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</si>
  <si>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</si>
  <si>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</si>
  <si>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</si>
  <si>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37481161</t>
  </si>
  <si>
    <t>15,776+108,511</t>
  </si>
  <si>
    <t>11</t>
  </si>
  <si>
    <t>612321141</t>
  </si>
  <si>
    <t>Vápenocementová omítka štuková dvouvrstvá vnitřních stěn nanášená ručně</t>
  </si>
  <si>
    <t>1769085320</t>
  </si>
  <si>
    <t>" chodba - po otlučení obkladu stáv. stěna"</t>
  </si>
  <si>
    <t>0,8*2,35</t>
  </si>
  <si>
    <t>12</t>
  </si>
  <si>
    <t>612325412</t>
  </si>
  <si>
    <t>Oprava vnitřní vápenocementové hladké omítky stěn v rozsahu plochy do 30%</t>
  </si>
  <si>
    <t>-490231204</t>
  </si>
  <si>
    <t>(2,6+3,56+1,2+0,825+1,78)*2,6-(0,8*2*3)</t>
  </si>
  <si>
    <t>(2,6*2+4,06*2)*2,6-(1,8*1,55+0,8*2)</t>
  </si>
  <si>
    <t>(3,15*2+7,7*2+0,05+0,7)*2,6-(0,8*2+1,8*1,55)</t>
  </si>
  <si>
    <t>(1,75+1,1)*0,6</t>
  </si>
  <si>
    <t>(1,8*2+1,55*4)*0,15</t>
  </si>
  <si>
    <t>13</t>
  </si>
  <si>
    <t>632451031</t>
  </si>
  <si>
    <t xml:space="preserve">Vyrovnávací potěr tl do 20 mm  provedený v ploše</t>
  </si>
  <si>
    <t>-1005970609</t>
  </si>
  <si>
    <t>14</t>
  </si>
  <si>
    <t>642942111</t>
  </si>
  <si>
    <t>Osazování zárubní nebo rámů dveřních kovových do 2,5 m2 na MC</t>
  </si>
  <si>
    <t>475497342</t>
  </si>
  <si>
    <t>M</t>
  </si>
  <si>
    <t>553313460</t>
  </si>
  <si>
    <t>zárubeň ocelová pro porobeton YH 100 600 L/P</t>
  </si>
  <si>
    <t>-204480921</t>
  </si>
  <si>
    <t>16</t>
  </si>
  <si>
    <t>642945111</t>
  </si>
  <si>
    <t>Osazování protipožárních nebo protiplynových zárubní dveří jednokřídlových do 2,5 m2</t>
  </si>
  <si>
    <t>-351195199</t>
  </si>
  <si>
    <t>17</t>
  </si>
  <si>
    <t>553311041</t>
  </si>
  <si>
    <t xml:space="preserve">zárubeň ocelová pro dveře protipožární  800 L/P </t>
  </si>
  <si>
    <t>-586165721</t>
  </si>
  <si>
    <t>18</t>
  </si>
  <si>
    <t>644941119</t>
  </si>
  <si>
    <t>Montáž a dodávka instalačních dvířek 800x800 mm</t>
  </si>
  <si>
    <t>843933398</t>
  </si>
  <si>
    <t>Ostatní konstrukce a práce-bourání</t>
  </si>
  <si>
    <t>19</t>
  </si>
  <si>
    <t>725110811</t>
  </si>
  <si>
    <t>Demontáž klozetů splachovací s nádrží</t>
  </si>
  <si>
    <t>soubor</t>
  </si>
  <si>
    <t>-878155180</t>
  </si>
  <si>
    <t>20</t>
  </si>
  <si>
    <t>725210821</t>
  </si>
  <si>
    <t xml:space="preserve">Demontáž umyvadel </t>
  </si>
  <si>
    <t>1037998563</t>
  </si>
  <si>
    <t>725240812</t>
  </si>
  <si>
    <t xml:space="preserve">Demontáž vaniček sprchových </t>
  </si>
  <si>
    <t>1184703545</t>
  </si>
  <si>
    <t>22</t>
  </si>
  <si>
    <t>725310823</t>
  </si>
  <si>
    <t>Demontáž dřez jednoduchý vestavěný v kuchyňských sestavách bez výtokových armatur</t>
  </si>
  <si>
    <t>551299027</t>
  </si>
  <si>
    <t>23</t>
  </si>
  <si>
    <t>725820801</t>
  </si>
  <si>
    <t>Demontáž baterie nástěnné do G 3 / 4</t>
  </si>
  <si>
    <t>-10833972</t>
  </si>
  <si>
    <t>24</t>
  </si>
  <si>
    <t>725840850</t>
  </si>
  <si>
    <t>Demontáž baterie sprchové</t>
  </si>
  <si>
    <t>-222486607</t>
  </si>
  <si>
    <t>25</t>
  </si>
  <si>
    <t>763251812</t>
  </si>
  <si>
    <t>Demontáž podlah bytového jádra</t>
  </si>
  <si>
    <t>-1298749439</t>
  </si>
  <si>
    <t>4,2</t>
  </si>
  <si>
    <t>26</t>
  </si>
  <si>
    <t>766691914</t>
  </si>
  <si>
    <t>Vyvěšení nebo zavěšení dřevěných křídel dveří pl do 2 m2</t>
  </si>
  <si>
    <t>-288716481</t>
  </si>
  <si>
    <t>27</t>
  </si>
  <si>
    <t>766812840</t>
  </si>
  <si>
    <t xml:space="preserve">Demontáž kuchyňských linek dřevěných nebo kovových </t>
  </si>
  <si>
    <t>-1424727996</t>
  </si>
  <si>
    <t>28</t>
  </si>
  <si>
    <t>776201811</t>
  </si>
  <si>
    <t>Demontáž lepených povlakových podlah bez podložky ručně</t>
  </si>
  <si>
    <t>598521946</t>
  </si>
  <si>
    <t>10,6+16,9</t>
  </si>
  <si>
    <t>29</t>
  </si>
  <si>
    <t>776401800</t>
  </si>
  <si>
    <t>Odstranění soklíků a lišt pryžových nebo plastových</t>
  </si>
  <si>
    <t>-16892162</t>
  </si>
  <si>
    <t>(2,6*2+4,07)*2-0,8</t>
  </si>
  <si>
    <t>(3,15+5,35*2)-0,8</t>
  </si>
  <si>
    <t>30</t>
  </si>
  <si>
    <t>776991821</t>
  </si>
  <si>
    <t>Odstranění lepidla ručně z podlah</t>
  </si>
  <si>
    <t>791154307</t>
  </si>
  <si>
    <t>31</t>
  </si>
  <si>
    <t>952901111</t>
  </si>
  <si>
    <t>Vyčištění budov bytové a občanské výstavby při výšce podlaží do 4 m</t>
  </si>
  <si>
    <t>-1638435945</t>
  </si>
  <si>
    <t>32</t>
  </si>
  <si>
    <t>962084131</t>
  </si>
  <si>
    <t>Bourání příček deskových umakartových tl do 100 mm vč.stropu</t>
  </si>
  <si>
    <t>1861911037</t>
  </si>
  <si>
    <t>(2,3+1,7+0,7+1,4+0,7+1+0,6)*2,6-0,6*2</t>
  </si>
  <si>
    <t>33</t>
  </si>
  <si>
    <t>962031136</t>
  </si>
  <si>
    <t>Bourání příček z tvárnic nebo příčkovek tl do 150 mm</t>
  </si>
  <si>
    <t>596335976</t>
  </si>
  <si>
    <t>" přizdívky"</t>
  </si>
  <si>
    <t>1,6*0,9+1,15*1,25</t>
  </si>
  <si>
    <t>34</t>
  </si>
  <si>
    <t>763131821</t>
  </si>
  <si>
    <t>Demontáž SDK podhledu s dvouvrstvou nosnou kcí z ocelových profilů opláštění jednoduché</t>
  </si>
  <si>
    <t>897318307</t>
  </si>
  <si>
    <t>35</t>
  </si>
  <si>
    <t>965081213</t>
  </si>
  <si>
    <t>Bourání podlah z dlaždic keramických nebo xylolitových tl do 10 mm plochy přes 1 m2</t>
  </si>
  <si>
    <t>-587423627</t>
  </si>
  <si>
    <t>6,5+5,1+4,2</t>
  </si>
  <si>
    <t>36</t>
  </si>
  <si>
    <t>965081611</t>
  </si>
  <si>
    <t>Odsekání soklíků rovných</t>
  </si>
  <si>
    <t>1097336972</t>
  </si>
  <si>
    <t>(2,3+1,2+0,7+1,4+0,7+1+3,55)-(0,8*3+0,6)</t>
  </si>
  <si>
    <t>(2,13+2,3*2+0,3)</t>
  </si>
  <si>
    <t>37</t>
  </si>
  <si>
    <t>965042131</t>
  </si>
  <si>
    <t>Bourání podkladů pod dlažby nebo mazanin betonových nebo z litého asfaltu tl do 100 mm pl do 4 m2</t>
  </si>
  <si>
    <t>m3</t>
  </si>
  <si>
    <t>645931022</t>
  </si>
  <si>
    <t>(1,2+2,4)*0,05</t>
  </si>
  <si>
    <t>38</t>
  </si>
  <si>
    <t>968072455</t>
  </si>
  <si>
    <t>Vybourání kovových dveřních zárubní pl do 2 m2</t>
  </si>
  <si>
    <t>-1029487844</t>
  </si>
  <si>
    <t>0,8*2</t>
  </si>
  <si>
    <t>0,6*2</t>
  </si>
  <si>
    <t>39</t>
  </si>
  <si>
    <t>969011120</t>
  </si>
  <si>
    <t>Demontáž potrubí ZTI+VZT+ rozvody elektro</t>
  </si>
  <si>
    <t>soub</t>
  </si>
  <si>
    <t>-1595901680</t>
  </si>
  <si>
    <t>40</t>
  </si>
  <si>
    <t>969011121</t>
  </si>
  <si>
    <t>Zaslepení vývodů instalací</t>
  </si>
  <si>
    <t>-453511734</t>
  </si>
  <si>
    <t>41</t>
  </si>
  <si>
    <t>969011191</t>
  </si>
  <si>
    <t>Odstranění konzoly nad vstupními dveřmi</t>
  </si>
  <si>
    <t>-442632537</t>
  </si>
  <si>
    <t>42</t>
  </si>
  <si>
    <t>978059511</t>
  </si>
  <si>
    <t>Odsekání a odebrání obkladů stěn z vnitřních obkládaček plochy do 1 m2</t>
  </si>
  <si>
    <t>-175209899</t>
  </si>
  <si>
    <t>(2,3+0,3+0,6)*0,8</t>
  </si>
  <si>
    <t>(1,4+1,6+0,7+1,3+0,6+1,9+1+0,65)*2,35-0,6*2</t>
  </si>
  <si>
    <t>43</t>
  </si>
  <si>
    <t>766825811</t>
  </si>
  <si>
    <t>Demontáž truhlářských vestavěných skříní jednokřídlových</t>
  </si>
  <si>
    <t>23137097</t>
  </si>
  <si>
    <t>99</t>
  </si>
  <si>
    <t>Přesun hmot</t>
  </si>
  <si>
    <t>44</t>
  </si>
  <si>
    <t>997013215</t>
  </si>
  <si>
    <t>Vnitrostaveništní doprava suti a vybouraných hmot pro budovy v do 18 m ručně</t>
  </si>
  <si>
    <t>t</t>
  </si>
  <si>
    <t>66653497</t>
  </si>
  <si>
    <t>45</t>
  </si>
  <si>
    <t>997013501</t>
  </si>
  <si>
    <t>Odvoz suti na skládku a vybouraných hmot nebo meziskládku do 1 km se složením</t>
  </si>
  <si>
    <t>-135754955</t>
  </si>
  <si>
    <t>46</t>
  </si>
  <si>
    <t>997013509</t>
  </si>
  <si>
    <t>Příplatek k odvozu suti a vybouraných hmot na skládku ZKD 1 km přes 1 km</t>
  </si>
  <si>
    <t>1930060549</t>
  </si>
  <si>
    <t>7,814*10 'Přepočtené koeficientem množství</t>
  </si>
  <si>
    <t>47</t>
  </si>
  <si>
    <t>997013831</t>
  </si>
  <si>
    <t>Poplatek za uložení stavebního směsného odpadu na skládce (skládkovné)</t>
  </si>
  <si>
    <t>-401126119</t>
  </si>
  <si>
    <t>998</t>
  </si>
  <si>
    <t>48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</si>
  <si>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</si>
  <si>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</si>
  <si>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</si>
  <si>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</si>
  <si>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</si>
  <si>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</si>
  <si>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</si>
  <si>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49</t>
  </si>
  <si>
    <t>711493110</t>
  </si>
  <si>
    <t xml:space="preserve">Izolace proti  vodě vodorovná těsnicí stěrkou </t>
  </si>
  <si>
    <t>1970983364</t>
  </si>
  <si>
    <t>50</t>
  </si>
  <si>
    <t>711493120</t>
  </si>
  <si>
    <t xml:space="preserve">Izolace proti  vodě svislá  těsnicí stěrkou</t>
  </si>
  <si>
    <t>-810882121</t>
  </si>
  <si>
    <t>(1,25+0,7*2)*0,7</t>
  </si>
  <si>
    <t>(1,25+1,75*2+1,1*2+0,95*2)*0,3</t>
  </si>
  <si>
    <t>51</t>
  </si>
  <si>
    <t>711493130</t>
  </si>
  <si>
    <t>Těsnící rohová páska</t>
  </si>
  <si>
    <t>824557383</t>
  </si>
  <si>
    <t>(1,75*2+1,25*2+1,1*2+0,95*2)-0,6*2</t>
  </si>
  <si>
    <t>52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</si>
  <si>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</si>
  <si>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</si>
  <si>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</si>
  <si>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</si>
  <si>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</si>
  <si>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53</t>
  </si>
  <si>
    <t>713121111</t>
  </si>
  <si>
    <t>Montáž izolace tepelné podlah volně kladenými rohožemi, pásy, dílci, deskami 1 vrstva</t>
  </si>
  <si>
    <t>-955007117</t>
  </si>
  <si>
    <t>54</t>
  </si>
  <si>
    <t>631414301</t>
  </si>
  <si>
    <t>deska izolační podlahová 15 mm</t>
  </si>
  <si>
    <t>1769248201</t>
  </si>
  <si>
    <t>3,6*1,02 'Přepočtené koeficientem množství</t>
  </si>
  <si>
    <t>55</t>
  </si>
  <si>
    <t>713121129</t>
  </si>
  <si>
    <t>Protipožární ucpávky kolem stoupaček</t>
  </si>
  <si>
    <t>-413523616</t>
  </si>
  <si>
    <t>56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</si>
  <si>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</si>
  <si>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</si>
  <si>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</si>
  <si>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</si>
  <si>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</si>
  <si>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57</t>
  </si>
  <si>
    <t>721173401</t>
  </si>
  <si>
    <t>Potrubí kanalizační plastové svodné systém KG DN 100</t>
  </si>
  <si>
    <t>-791249717</t>
  </si>
  <si>
    <t>58</t>
  </si>
  <si>
    <t>721174042</t>
  </si>
  <si>
    <t>Potrubí kanalizační z PP připojovací systém HT DN 40</t>
  </si>
  <si>
    <t>-760651850</t>
  </si>
  <si>
    <t>59</t>
  </si>
  <si>
    <t>721174043</t>
  </si>
  <si>
    <t>Potrubí kanalizační z PP připojovací systém HT DN 50</t>
  </si>
  <si>
    <t>-891810905</t>
  </si>
  <si>
    <t>60</t>
  </si>
  <si>
    <t>721226510</t>
  </si>
  <si>
    <t>Zápachová uzávěrka umyvadlo DN 40</t>
  </si>
  <si>
    <t>1112069416</t>
  </si>
  <si>
    <t>61</t>
  </si>
  <si>
    <t>721226520</t>
  </si>
  <si>
    <t>Zápachová uzávěrka dřez DN 50</t>
  </si>
  <si>
    <t>568223468</t>
  </si>
  <si>
    <t>62</t>
  </si>
  <si>
    <t>721290111</t>
  </si>
  <si>
    <t>Zkouška těsnosti potrubí kanalizace vodou do DN 125</t>
  </si>
  <si>
    <t>487674540</t>
  </si>
  <si>
    <t>3,5+1,1+1</t>
  </si>
  <si>
    <t>63</t>
  </si>
  <si>
    <t>721290191</t>
  </si>
  <si>
    <t>Drobný instalační materiál</t>
  </si>
  <si>
    <t>1759351979</t>
  </si>
  <si>
    <t>64</t>
  </si>
  <si>
    <t>721290192</t>
  </si>
  <si>
    <t>Stavební přípomoce</t>
  </si>
  <si>
    <t>1385059467</t>
  </si>
  <si>
    <t>65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</si>
  <si>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</si>
  <si>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</si>
  <si>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</si>
  <si>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</si>
  <si>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</si>
  <si>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66</t>
  </si>
  <si>
    <t>722174001</t>
  </si>
  <si>
    <t>Potrubí vodovodní plastové PPR svar polyfuze PN 16 D 16 x 2,2 mm</t>
  </si>
  <si>
    <t>1934125271</t>
  </si>
  <si>
    <t>67</t>
  </si>
  <si>
    <t>722181221</t>
  </si>
  <si>
    <t>Ochrana vodovodního potrubí přilepenými tepelně izolačními trubicemi z PE tl do 10 mm DN do 22 mm</t>
  </si>
  <si>
    <t>904127745</t>
  </si>
  <si>
    <t>68</t>
  </si>
  <si>
    <t>722181231</t>
  </si>
  <si>
    <t>Ochrana vodovodního potrubí přilepenými tepelně izolačními trubicemi z PE tl do 15 mm DN do 22 mm</t>
  </si>
  <si>
    <t>-1556199989</t>
  </si>
  <si>
    <t>69</t>
  </si>
  <si>
    <t>722240121</t>
  </si>
  <si>
    <t>Kohout kulový plastový PPR DN 16</t>
  </si>
  <si>
    <t>-1237904842</t>
  </si>
  <si>
    <t>70</t>
  </si>
  <si>
    <t>722290215</t>
  </si>
  <si>
    <t>Zkouška těsnosti vodovodního potrubí hrdlového nebo přírubového do DN 100</t>
  </si>
  <si>
    <t>-2079028136</t>
  </si>
  <si>
    <t>71</t>
  </si>
  <si>
    <t>722290234</t>
  </si>
  <si>
    <t>Proplach a dezinfekce vodovodního potrubí do DN 80</t>
  </si>
  <si>
    <t>-135078945</t>
  </si>
  <si>
    <t>72</t>
  </si>
  <si>
    <t>722290291</t>
  </si>
  <si>
    <t>-1684455689</t>
  </si>
  <si>
    <t>73</t>
  </si>
  <si>
    <t>722290292</t>
  </si>
  <si>
    <t>Drobý instalační materiál</t>
  </si>
  <si>
    <t>-232794936</t>
  </si>
  <si>
    <t>74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</si>
  <si>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</si>
  <si>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</si>
  <si>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</si>
  <si>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</si>
  <si>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</si>
  <si>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75</t>
  </si>
  <si>
    <t>725112171</t>
  </si>
  <si>
    <t xml:space="preserve">Kombi klozet </t>
  </si>
  <si>
    <t>-1788966605</t>
  </si>
  <si>
    <t>76</t>
  </si>
  <si>
    <t>725211621</t>
  </si>
  <si>
    <t>Umyvadlo keram</t>
  </si>
  <si>
    <t>1757394169</t>
  </si>
  <si>
    <t>77</t>
  </si>
  <si>
    <t>725311121</t>
  </si>
  <si>
    <t>Drez nerez</t>
  </si>
  <si>
    <t>1414502123</t>
  </si>
  <si>
    <t>78</t>
  </si>
  <si>
    <t>725813112</t>
  </si>
  <si>
    <t xml:space="preserve">rohový uzávěr  DN 15 </t>
  </si>
  <si>
    <t>782158143</t>
  </si>
  <si>
    <t>79</t>
  </si>
  <si>
    <t>725813113</t>
  </si>
  <si>
    <t>Výtokový ventil T212-DN15</t>
  </si>
  <si>
    <t>1365282517</t>
  </si>
  <si>
    <t>80</t>
  </si>
  <si>
    <t>725821325</t>
  </si>
  <si>
    <t>Baterie drezová</t>
  </si>
  <si>
    <t>577857012</t>
  </si>
  <si>
    <t>81</t>
  </si>
  <si>
    <t>725822612</t>
  </si>
  <si>
    <t>Baterie umyv stoj páka+výpust</t>
  </si>
  <si>
    <t>1632059075</t>
  </si>
  <si>
    <t>82</t>
  </si>
  <si>
    <t>725841311</t>
  </si>
  <si>
    <t>Baterie sprchová nástěnná</t>
  </si>
  <si>
    <t>-1339139891</t>
  </si>
  <si>
    <t>83</t>
  </si>
  <si>
    <t>725860202</t>
  </si>
  <si>
    <t>Sifon dřezový HL100G</t>
  </si>
  <si>
    <t>844368040</t>
  </si>
  <si>
    <t>84</t>
  </si>
  <si>
    <t>725860203</t>
  </si>
  <si>
    <t xml:space="preserve">Sifon sprchový  HL 522</t>
  </si>
  <si>
    <t>-216163024</t>
  </si>
  <si>
    <t>85</t>
  </si>
  <si>
    <t>725860212</t>
  </si>
  <si>
    <t>Sifon umyvadlový HL134.0 pod omítku</t>
  </si>
  <si>
    <t>-239384976</t>
  </si>
  <si>
    <t>86</t>
  </si>
  <si>
    <t>725901</t>
  </si>
  <si>
    <t>Sporák se sklokeramickou deskou - DODÁVKA+MONTÁŽ</t>
  </si>
  <si>
    <t>-1595818007</t>
  </si>
  <si>
    <t>87</t>
  </si>
  <si>
    <t>725902</t>
  </si>
  <si>
    <t>Sprchová vanička - polyban akrylát vč- zástěny 120/140</t>
  </si>
  <si>
    <t>-415487211</t>
  </si>
  <si>
    <t>88</t>
  </si>
  <si>
    <t>998725102</t>
  </si>
  <si>
    <t>Přesun hmot tonážní pro zařizovací předměty v objektech v do 12 m</t>
  </si>
  <si>
    <t>186969080</t>
  </si>
  <si>
    <t>89</t>
  </si>
  <si>
    <t>Pol5</t>
  </si>
  <si>
    <t xml:space="preserve">Sifon stěnový -  HL400</t>
  </si>
  <si>
    <t>2015138762</t>
  </si>
  <si>
    <t>90</t>
  </si>
  <si>
    <t>Pol7</t>
  </si>
  <si>
    <t>topný žebřík 960/450 mm- DODÁVKA+MONTÁŽ (koupelna)</t>
  </si>
  <si>
    <t>687436470</t>
  </si>
  <si>
    <t>91</t>
  </si>
  <si>
    <t>Pol8</t>
  </si>
  <si>
    <t xml:space="preserve">Zrcadlo s poličkou   DODÁVKA+MONTÁŽ</t>
  </si>
  <si>
    <t>1266526670</t>
  </si>
  <si>
    <t>763</t>
  </si>
  <si>
    <t>Konstrukce suché výstavby</t>
  </si>
  <si>
    <t>92</t>
  </si>
  <si>
    <t>763111333</t>
  </si>
  <si>
    <t>SDK příčka tl 100 mm profil CW+UW 75 desky 1xH2 12,5 TI 60 mm EI 30 Rw 45 dB</t>
  </si>
  <si>
    <t>-1359118046</t>
  </si>
  <si>
    <t>0,95*2,6-0,8*0,8</t>
  </si>
  <si>
    <t>93</t>
  </si>
  <si>
    <t>763111717</t>
  </si>
  <si>
    <t>SDK příčka základní penetrační nátěr</t>
  </si>
  <si>
    <t>287458646</t>
  </si>
  <si>
    <t>0,95*2,6</t>
  </si>
  <si>
    <t>94</t>
  </si>
  <si>
    <t>763111771</t>
  </si>
  <si>
    <t>Příplatek k SDK příčce za rovinnost kvality Q3</t>
  </si>
  <si>
    <t>664222048</t>
  </si>
  <si>
    <t>95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</si>
  <si>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</si>
  <si>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</si>
  <si>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</si>
  <si>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</si>
  <si>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</si>
  <si>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96</t>
  </si>
  <si>
    <t>766660001</t>
  </si>
  <si>
    <t>Montáž dveřních křídel otvíravých 1křídlových š do 0,8 m do ocelové zárubně</t>
  </si>
  <si>
    <t>1996678037</t>
  </si>
  <si>
    <t>97</t>
  </si>
  <si>
    <t>611601260</t>
  </si>
  <si>
    <t xml:space="preserve">dveře dřevěné vnitřní hladké plné 1křídlové  60x197 cm dekor dub</t>
  </si>
  <si>
    <t>-26240009</t>
  </si>
  <si>
    <t>98</t>
  </si>
  <si>
    <t>611601261</t>
  </si>
  <si>
    <t xml:space="preserve">dveře dřevěné vnitřní hladké 2/3 sklo 1křídlové  80x197 cm dekor dub</t>
  </si>
  <si>
    <t>483671635</t>
  </si>
  <si>
    <t>766660021</t>
  </si>
  <si>
    <t>Montáž dveřních křídel otvíravých 1křídlových š do 0,8 m požárních do ocelové zárubně</t>
  </si>
  <si>
    <t>-1960817347</t>
  </si>
  <si>
    <t>100</t>
  </si>
  <si>
    <t>611600501</t>
  </si>
  <si>
    <t>dveře vstupní 80x197 EI 30 , vč. kování, plné s kukátkem</t>
  </si>
  <si>
    <t>615752387</t>
  </si>
  <si>
    <t>101</t>
  </si>
  <si>
    <t>766660722</t>
  </si>
  <si>
    <t>Montáž dveřního kování</t>
  </si>
  <si>
    <t>2113556334</t>
  </si>
  <si>
    <t>102</t>
  </si>
  <si>
    <t>549141001</t>
  </si>
  <si>
    <t>kování dveřní kovové</t>
  </si>
  <si>
    <t>1428340083</t>
  </si>
  <si>
    <t>103</t>
  </si>
  <si>
    <t>766691939</t>
  </si>
  <si>
    <t>Seřízení oken</t>
  </si>
  <si>
    <t>1818342341</t>
  </si>
  <si>
    <t>104</t>
  </si>
  <si>
    <t>766811110</t>
  </si>
  <si>
    <t xml:space="preserve">Montáž a dodávka kuchyňské linky </t>
  </si>
  <si>
    <t>-79321299</t>
  </si>
  <si>
    <t>105</t>
  </si>
  <si>
    <t>998766102</t>
  </si>
  <si>
    <t>Přesun hmot tonážní pro konstrukce truhlářské v objektech v do 12 m</t>
  </si>
  <si>
    <t>219300982</t>
  </si>
  <si>
    <t>771</t>
  </si>
  <si>
    <t>Podlahy z dlaždic</t>
  </si>
  <si>
    <t>106</t>
  </si>
  <si>
    <t>771574117</t>
  </si>
  <si>
    <t>Montáž podlah keramických režných hladkých lepených flexibilním lepidlem do 35 ks/m2</t>
  </si>
  <si>
    <t>-721189457</t>
  </si>
  <si>
    <t>1,2+2,4</t>
  </si>
  <si>
    <t>107</t>
  </si>
  <si>
    <t>597614081</t>
  </si>
  <si>
    <t>keramická dlažba</t>
  </si>
  <si>
    <t>1191598865</t>
  </si>
  <si>
    <t>3,6*1,1 'Přepočtené koeficientem množství</t>
  </si>
  <si>
    <t>108</t>
  </si>
  <si>
    <t>771579191</t>
  </si>
  <si>
    <t>Příplatek k montáž podlah keramických za plochu do 5 m2</t>
  </si>
  <si>
    <t>-1842148523</t>
  </si>
  <si>
    <t>109</t>
  </si>
  <si>
    <t>771591111</t>
  </si>
  <si>
    <t>Podlahy penetrace podkladu</t>
  </si>
  <si>
    <t>499111746</t>
  </si>
  <si>
    <t>110</t>
  </si>
  <si>
    <t>771990111</t>
  </si>
  <si>
    <t>Vyrovnání podkladu samonivelační stěrkou tl 4 mm pevnosti 15 Mpa</t>
  </si>
  <si>
    <t>1603525375</t>
  </si>
  <si>
    <t>111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</si>
  <si>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</si>
  <si>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</si>
  <si>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</si>
  <si>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</si>
  <si>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</si>
  <si>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112</t>
  </si>
  <si>
    <t>775429121</t>
  </si>
  <si>
    <t>Montáž podlahové lišty přechodové připevněné vruty</t>
  </si>
  <si>
    <t>1606379717</t>
  </si>
  <si>
    <t>113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</si>
  <si>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</si>
  <si>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</si>
  <si>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</si>
  <si>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</si>
  <si>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</si>
  <si>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</si>
  <si>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114</t>
  </si>
  <si>
    <t>776421100</t>
  </si>
  <si>
    <t>Lepení obvodových soklíků nebo lišt z měkčených plastů</t>
  </si>
  <si>
    <t>-897528354</t>
  </si>
  <si>
    <t>(2,6*2+3,56*2)-(0,6*2+0,8*3)</t>
  </si>
  <si>
    <t>(2,6*2+4,06*2)-0,8</t>
  </si>
  <si>
    <t>(3,15*2+7,7*2+0,6)-0,8</t>
  </si>
  <si>
    <t>115</t>
  </si>
  <si>
    <t>284110081</t>
  </si>
  <si>
    <t xml:space="preserve">lišta speciální soklová </t>
  </si>
  <si>
    <t>1450633381</t>
  </si>
  <si>
    <t>42,74*1,04 'Přepočtené koeficientem množství</t>
  </si>
  <si>
    <t>116</t>
  </si>
  <si>
    <t>776521100</t>
  </si>
  <si>
    <t>Lepení pásů povlakových podlah plastových</t>
  </si>
  <si>
    <t>-537815771</t>
  </si>
  <si>
    <t>7+10,5+16,8+4,9</t>
  </si>
  <si>
    <t>117</t>
  </si>
  <si>
    <t>284122551</t>
  </si>
  <si>
    <t>podlahovina PVC</t>
  </si>
  <si>
    <t>1612122825</t>
  </si>
  <si>
    <t>39,2*1,04 'Přepočtené koeficientem množství</t>
  </si>
  <si>
    <t>118</t>
  </si>
  <si>
    <t>776590100</t>
  </si>
  <si>
    <t>Úprava podkladu nášlapných ploch vysátím</t>
  </si>
  <si>
    <t>-563129451</t>
  </si>
  <si>
    <t>119</t>
  </si>
  <si>
    <t>776590150</t>
  </si>
  <si>
    <t>Úprava podkladu nášlapných ploch penetrací</t>
  </si>
  <si>
    <t>-839275032</t>
  </si>
  <si>
    <t>120</t>
  </si>
  <si>
    <t>776990111</t>
  </si>
  <si>
    <t>Vyrovnání podkladu samonivelační stěrkou tl 3 mm pevnosti 15 Mpa</t>
  </si>
  <si>
    <t>1660162833</t>
  </si>
  <si>
    <t>121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</si>
  <si>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</si>
  <si>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</si>
  <si>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</si>
  <si>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</si>
  <si>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</si>
  <si>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122</t>
  </si>
  <si>
    <t>781474115</t>
  </si>
  <si>
    <t>Montáž obkladů vnitřních keramických hladkých do 25 ks/m2 lepených flexibilním lepidlem</t>
  </si>
  <si>
    <t>416267129</t>
  </si>
  <si>
    <t>(1,75*2+1,25*2)*2-0,6*2</t>
  </si>
  <si>
    <t>(1,1*2+0,95*2)*2-0,6*2</t>
  </si>
  <si>
    <t>(0,6+2,36+0,3)*1</t>
  </si>
  <si>
    <t>123</t>
  </si>
  <si>
    <t>597610000</t>
  </si>
  <si>
    <t>keramický obklad</t>
  </si>
  <si>
    <t>-1617937463</t>
  </si>
  <si>
    <t>21,06*1,1 'Přepočtené koeficientem množství</t>
  </si>
  <si>
    <t>124</t>
  </si>
  <si>
    <t>781479191</t>
  </si>
  <si>
    <t>Příplatek k montáži obkladů vnitřních keramických hladkých za plochu do 10 m2</t>
  </si>
  <si>
    <t>-855737627</t>
  </si>
  <si>
    <t>125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</si>
  <si>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</si>
  <si>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</si>
  <si>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</si>
  <si>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</si>
  <si>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0,6*2*1  " kuchyně</t>
  </si>
  <si>
    <t>(1,1+1,75)*2 "Koupelna a wC"</t>
  </si>
  <si>
    <t>126</t>
  </si>
  <si>
    <t>781493111</t>
  </si>
  <si>
    <t>Plastové profily rohové lepené standardním lepidlem</t>
  </si>
  <si>
    <t>1315647050</t>
  </si>
  <si>
    <t>6*2</t>
  </si>
  <si>
    <t>4*1</t>
  </si>
  <si>
    <t>127</t>
  </si>
  <si>
    <t>781493511</t>
  </si>
  <si>
    <t>Plastové profily ukončovací lepené standardním lepidlem</t>
  </si>
  <si>
    <t>-1240708163</t>
  </si>
  <si>
    <t>0,95*2+1,1*2-0,6</t>
  </si>
  <si>
    <t>1,75*2+1,25*2-0,6</t>
  </si>
  <si>
    <t>128</t>
  </si>
  <si>
    <t>781495111</t>
  </si>
  <si>
    <t>Penetrace podkladu</t>
  </si>
  <si>
    <t>-1235070506</t>
  </si>
  <si>
    <t>129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</si>
  <si>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</si>
  <si>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</si>
  <si>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</si>
  <si>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</si>
  <si>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</si>
  <si>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130</t>
  </si>
  <si>
    <t>783201811</t>
  </si>
  <si>
    <t>Odstranění nátěrů ze zámečnických konstrukcí oškrabáním</t>
  </si>
  <si>
    <t>1118449723</t>
  </si>
  <si>
    <t>" stávající zárubně"</t>
  </si>
  <si>
    <t>1,1*2</t>
  </si>
  <si>
    <t>131</t>
  </si>
  <si>
    <t>783225100</t>
  </si>
  <si>
    <t>Nátěry syntetické kovových doplňkových konstrukcí barva standardní dvojnásobné a 1x email</t>
  </si>
  <si>
    <t>-1005482346</t>
  </si>
  <si>
    <t>" zárubně"</t>
  </si>
  <si>
    <t>1,1*5</t>
  </si>
  <si>
    <t>132</t>
  </si>
  <si>
    <t>783321100</t>
  </si>
  <si>
    <t>Nátěry syntetické - otopná tělesa, potrubí ÚT</t>
  </si>
  <si>
    <t>-1161393026</t>
  </si>
  <si>
    <t>784</t>
  </si>
  <si>
    <t>Dokončovací práce - malby</t>
  </si>
  <si>
    <t>133</t>
  </si>
  <si>
    <t>784111011</t>
  </si>
  <si>
    <t>Obroušení podkladu omítnutého v místnostech výšky do 3,80 m</t>
  </si>
  <si>
    <t>-585720762</t>
  </si>
  <si>
    <t>108,511</t>
  </si>
  <si>
    <t>134</t>
  </si>
  <si>
    <t>784131017</t>
  </si>
  <si>
    <t>Odstranění lepených tapet bez makulatury ze stěn výšky do 3,80 m</t>
  </si>
  <si>
    <t>641794939</t>
  </si>
  <si>
    <t>135</t>
  </si>
  <si>
    <t>784171111</t>
  </si>
  <si>
    <t>Zakrytí vnitřních ploch stěn v místnostech výšky do 3,80 m</t>
  </si>
  <si>
    <t>-1308992605</t>
  </si>
  <si>
    <t>1,8*1,55*2</t>
  </si>
  <si>
    <t>136</t>
  </si>
  <si>
    <t>581248431</t>
  </si>
  <si>
    <t>fólie pro malířské potřeby zakrývací</t>
  </si>
  <si>
    <t>-961508492</t>
  </si>
  <si>
    <t>5,58*1,05 'Přepočtené koeficientem množství</t>
  </si>
  <si>
    <t>137</t>
  </si>
  <si>
    <t>784181121</t>
  </si>
  <si>
    <t>Hloubková jednonásobná penetrace podkladu v místnostech výšky do 3,80 m</t>
  </si>
  <si>
    <t>1192574303</t>
  </si>
  <si>
    <t>42,8</t>
  </si>
  <si>
    <t>138</t>
  </si>
  <si>
    <t>784221121</t>
  </si>
  <si>
    <t xml:space="preserve">Dvojnásobné bílé malby  ze směsí za sucha minimálně otěruvzdorných v místnostech do 3,80 m</t>
  </si>
  <si>
    <t>-726613951</t>
  </si>
  <si>
    <t>167,087</t>
  </si>
  <si>
    <t>139</t>
  </si>
  <si>
    <t>784402801</t>
  </si>
  <si>
    <t>Odstranění maleb oškrabáním v místnostech v do 3,8 m</t>
  </si>
  <si>
    <t>-1823724561</t>
  </si>
  <si>
    <t>43,3-4,2</t>
  </si>
  <si>
    <t>786</t>
  </si>
  <si>
    <t>Dokončovací práce - čalounické úpravy</t>
  </si>
  <si>
    <t>140</t>
  </si>
  <si>
    <t>786624111</t>
  </si>
  <si>
    <t>Montáž lamelové žaluzie do oken zdvojených dřevěných otevíravých, sklápěcích a vyklápěcích</t>
  </si>
  <si>
    <t>1565916713</t>
  </si>
  <si>
    <t>141</t>
  </si>
  <si>
    <t>553462000</t>
  </si>
  <si>
    <t>žaluzie horizontální interiérové</t>
  </si>
  <si>
    <t>1780936313</t>
  </si>
  <si>
    <t>142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</si>
  <si>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</si>
  <si>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</si>
  <si>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</si>
  <si>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</si>
  <si>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</si>
  <si>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</si>
  <si>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143</t>
  </si>
  <si>
    <t>210 00-01</t>
  </si>
  <si>
    <t>rozvadec RB vcet. jistice a vybavení</t>
  </si>
  <si>
    <t>1221808902</t>
  </si>
  <si>
    <t>144</t>
  </si>
  <si>
    <t>210 00-03</t>
  </si>
  <si>
    <t>zásuvka TV, SAT, VKV</t>
  </si>
  <si>
    <t>1994937568</t>
  </si>
  <si>
    <t>145</t>
  </si>
  <si>
    <t>210 00-04</t>
  </si>
  <si>
    <t>zvýšení príkonu u PRE z 1x20A na 3x25A /ceníková cena 11000/+ vyřízení</t>
  </si>
  <si>
    <t>-1099294024</t>
  </si>
  <si>
    <t>146</t>
  </si>
  <si>
    <t>210 00-05</t>
  </si>
  <si>
    <t>zkoušky, revize, príprava odberného místa</t>
  </si>
  <si>
    <t>1565094522</t>
  </si>
  <si>
    <t>147</t>
  </si>
  <si>
    <t>210 00-06</t>
  </si>
  <si>
    <t>domovní telefon</t>
  </si>
  <si>
    <t>-409357415</t>
  </si>
  <si>
    <t>148</t>
  </si>
  <si>
    <t>210800105</t>
  </si>
  <si>
    <t>Kabel CYKY 750 V 3x1,5 mm2 uložený pod omítkou vcetne dodávky kabelu 3Cx1,5</t>
  </si>
  <si>
    <t>1610825199</t>
  </si>
  <si>
    <t>149</t>
  </si>
  <si>
    <t>210800106</t>
  </si>
  <si>
    <t>Kabel CYKY 750 V 3x2,5 mm2 uložený pod omítkou vcetne dodávky kabelu 3Cx2,5</t>
  </si>
  <si>
    <t>1143153116</t>
  </si>
  <si>
    <t>150</t>
  </si>
  <si>
    <t>Pol09</t>
  </si>
  <si>
    <t>Kabel CYKY 5Cx2,5</t>
  </si>
  <si>
    <t>-1378055841</t>
  </si>
  <si>
    <t>151</t>
  </si>
  <si>
    <t>Pol10</t>
  </si>
  <si>
    <t>Kabel CYKY 3Ax1,5</t>
  </si>
  <si>
    <t>-1376908970</t>
  </si>
  <si>
    <t>152</t>
  </si>
  <si>
    <t>Pol11</t>
  </si>
  <si>
    <t>Kabel CYKY 2Ax1,5</t>
  </si>
  <si>
    <t>-1853229495</t>
  </si>
  <si>
    <t>153</t>
  </si>
  <si>
    <t>Pol12</t>
  </si>
  <si>
    <t>Kabel CYKY 5Cx6</t>
  </si>
  <si>
    <t>-633316934</t>
  </si>
  <si>
    <t>154</t>
  </si>
  <si>
    <t>Pol13</t>
  </si>
  <si>
    <t>Kabel CY6</t>
  </si>
  <si>
    <t>175411057</t>
  </si>
  <si>
    <t>155</t>
  </si>
  <si>
    <t>Pol14</t>
  </si>
  <si>
    <t>podlahová lišta LP35 s prísluš</t>
  </si>
  <si>
    <t>-1702378013</t>
  </si>
  <si>
    <t>156</t>
  </si>
  <si>
    <t>Pol15</t>
  </si>
  <si>
    <t>koax kabel</t>
  </si>
  <si>
    <t>-570047738</t>
  </si>
  <si>
    <t>157</t>
  </si>
  <si>
    <t>Pol16</t>
  </si>
  <si>
    <t>svorkovnice 5pol</t>
  </si>
  <si>
    <t>742724834</t>
  </si>
  <si>
    <t>158</t>
  </si>
  <si>
    <t>Pol17</t>
  </si>
  <si>
    <t>seriový prepínac</t>
  </si>
  <si>
    <t>-530286907</t>
  </si>
  <si>
    <t>159</t>
  </si>
  <si>
    <t>Pol18</t>
  </si>
  <si>
    <t>Strídavý prepinac</t>
  </si>
  <si>
    <t>537679038</t>
  </si>
  <si>
    <t>160</t>
  </si>
  <si>
    <t>Pol19</t>
  </si>
  <si>
    <t>prístrojový nosic pro LP35</t>
  </si>
  <si>
    <t>-236185386</t>
  </si>
  <si>
    <t>161</t>
  </si>
  <si>
    <t>Pol20</t>
  </si>
  <si>
    <t>1pol vypinac</t>
  </si>
  <si>
    <t>-2121738998</t>
  </si>
  <si>
    <t>162</t>
  </si>
  <si>
    <t>Pol21</t>
  </si>
  <si>
    <t>styk. Ovladac</t>
  </si>
  <si>
    <t>1086389017</t>
  </si>
  <si>
    <t>163</t>
  </si>
  <si>
    <t>Pol22</t>
  </si>
  <si>
    <t>zásuvka dvojnásobná</t>
  </si>
  <si>
    <t>-608952561</t>
  </si>
  <si>
    <t>164</t>
  </si>
  <si>
    <t>Pol23</t>
  </si>
  <si>
    <t>jistic 3B25/3</t>
  </si>
  <si>
    <t>157230700</t>
  </si>
  <si>
    <t>165</t>
  </si>
  <si>
    <t>Pol24</t>
  </si>
  <si>
    <t>LK 80x20R1</t>
  </si>
  <si>
    <t>-1946463978</t>
  </si>
  <si>
    <t>166</t>
  </si>
  <si>
    <t>Pol25</t>
  </si>
  <si>
    <t>LK 80x28 2ZK</t>
  </si>
  <si>
    <t>1946052373</t>
  </si>
  <si>
    <t>167</t>
  </si>
  <si>
    <t>Pol26</t>
  </si>
  <si>
    <t>LK 80x28 2R</t>
  </si>
  <si>
    <t>2227717</t>
  </si>
  <si>
    <t>168</t>
  </si>
  <si>
    <t>Pol27</t>
  </si>
  <si>
    <t>vícko VLK80 2R</t>
  </si>
  <si>
    <t>-1919649268</t>
  </si>
  <si>
    <t>169</t>
  </si>
  <si>
    <t>Pol28</t>
  </si>
  <si>
    <t>svorkovnice S66</t>
  </si>
  <si>
    <t>1650575825</t>
  </si>
  <si>
    <t>170</t>
  </si>
  <si>
    <t>Pol29</t>
  </si>
  <si>
    <t>LK 80R/3</t>
  </si>
  <si>
    <t>-1364294312</t>
  </si>
  <si>
    <t>171</t>
  </si>
  <si>
    <t>Pol30</t>
  </si>
  <si>
    <t>KU 1903</t>
  </si>
  <si>
    <t>-1900651330</t>
  </si>
  <si>
    <t>172</t>
  </si>
  <si>
    <t>Pol31</t>
  </si>
  <si>
    <t>KU 1901</t>
  </si>
  <si>
    <t>61072618</t>
  </si>
  <si>
    <t>173</t>
  </si>
  <si>
    <t>Pol32</t>
  </si>
  <si>
    <t>svítidlo kruhové- difuzér opálové sklo, 1x75 W/E27, IP20, D280-300mm, hloubka cca 100 mm, 4000k</t>
  </si>
  <si>
    <t>1811782216</t>
  </si>
  <si>
    <t>174</t>
  </si>
  <si>
    <t>Pol32-1</t>
  </si>
  <si>
    <t>svítidlo kruhové- difuzér opálové sklo, 1x75 W/E27, IP44/IP64, D280-300mm, hloubka cca 100 mm, 4000k</t>
  </si>
  <si>
    <t>759322531</t>
  </si>
  <si>
    <t>175</t>
  </si>
  <si>
    <t>Pol32-2</t>
  </si>
  <si>
    <t xml:space="preserve">nábytkové svítidlo -  1x39W/G5; IP44/IP20, délka 600 mm, hloubka 90 mm, 4000k</t>
  </si>
  <si>
    <t>227611924</t>
  </si>
  <si>
    <t>176</t>
  </si>
  <si>
    <t>Pol33</t>
  </si>
  <si>
    <t>koupelnové přisazené nástěnné svítidlo - chrom/sklo, 2x40W/E14, IP44/IP64, šířka 300mm, výška 100 mm, 4000k</t>
  </si>
  <si>
    <t>2110465241</t>
  </si>
  <si>
    <t>177</t>
  </si>
  <si>
    <t>Pol34</t>
  </si>
  <si>
    <t>požární ucpávka - hlavní přívod</t>
  </si>
  <si>
    <t>-318902104</t>
  </si>
  <si>
    <t>178</t>
  </si>
  <si>
    <t>Pol35</t>
  </si>
  <si>
    <t>kontrola a zprovoznení telefonu</t>
  </si>
  <si>
    <t>1474691942</t>
  </si>
  <si>
    <t>179</t>
  </si>
  <si>
    <t>Pol36</t>
  </si>
  <si>
    <t>kontrola a zprovoznení TV zásuvek</t>
  </si>
  <si>
    <t>1285978035</t>
  </si>
  <si>
    <t>180</t>
  </si>
  <si>
    <t>Pol37</t>
  </si>
  <si>
    <t>stavební přípomoce - sekání rýh</t>
  </si>
  <si>
    <t>-818828594</t>
  </si>
  <si>
    <t>181</t>
  </si>
  <si>
    <t>Pol38</t>
  </si>
  <si>
    <t>stavební přípomoce - zapravení rýh</t>
  </si>
  <si>
    <t>-2121706231</t>
  </si>
  <si>
    <t>24-M</t>
  </si>
  <si>
    <t>Montáže vzduchotechnických zařízení</t>
  </si>
  <si>
    <t>182</t>
  </si>
  <si>
    <t>240010212</t>
  </si>
  <si>
    <t>Malý axiální ventilátor s doběhem WC</t>
  </si>
  <si>
    <t>652031543</t>
  </si>
  <si>
    <t>183</t>
  </si>
  <si>
    <t>240010213</t>
  </si>
  <si>
    <t>Malý axiální ventilátor s doběhem 1x12V - kouplena</t>
  </si>
  <si>
    <t>1296480095</t>
  </si>
  <si>
    <t>184</t>
  </si>
  <si>
    <t>240080319</t>
  </si>
  <si>
    <t>Potrubí VZT flexi vč. tepelné izolace</t>
  </si>
  <si>
    <t>1614755811</t>
  </si>
  <si>
    <t>185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</si>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</sst>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1118, byt č. 22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wnUI3OIg5zItxaCndyuPk/0CUwKbB7lpNbNBqLKUJxbYbqcark3kEyI3+XDIquN3Tp/RfejxNKlbekRV4/uIA==" hashValue="IFUuXCQopnHmeX29fhFmsPHjdveE+pLGDvGb2Vai8HnzSYKxfzoYfJZMtXbY0bUmqOnDvnyaGCAoVB0K0G5cN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16. 3. 2021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ROUND((SUM(BE137:BE444)),  2)</f>
        <v>0</v>
      </c>
      <c r="G31" s="38"/>
      <c r="H31" s="38"/>
      <c r="I31" s="149">
        <v>0.20999999999999999</v>
      </c>
      <c r="J31" s="148">
        <f>ROUND(((SUM(BE137:BE444))*I31),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ROUND((SUM(BF137:BF444)),  2)</f>
        <v>0</v>
      </c>
      <c r="G32" s="38"/>
      <c r="H32" s="38"/>
      <c r="I32" s="149">
        <v>0.14999999999999999</v>
      </c>
      <c r="J32" s="148">
        <f>ROUND(((SUM(BF137:BF444))*I32),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ROUND((SUM(BG137:BG444)),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ROUND((SUM(BH137:BH444)),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ROUND((SUM(BI137:BI444)),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1118, byt č. 22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1118, Praha 17-Řepy</v>
      </c>
      <c r="G87" s="40"/>
      <c r="H87" s="40"/>
      <c r="I87" s="32" t="s">
        <v>22</v>
      </c>
      <c r="J87" s="79" t="str">
        <f>IF(J10="","",J10)</f>
        <v>16. 3. 2021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J180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J227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J233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J235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J236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J246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J252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J263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J273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J291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J298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J309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J318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J339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J364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J372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J394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J399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J400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J440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Bazovského 1118, byt č. 22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Bazovského 1118, Praha 17-Řepy</v>
      </c>
      <c r="G131" s="40"/>
      <c r="H131" s="40"/>
      <c r="I131" s="32" t="s">
        <v>22</v>
      </c>
      <c r="J131" s="79" t="str">
        <f>IF(J10="","",J10)</f>
        <v>16. 3. 2021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P138+P235+P399</f>
        <v>0</v>
      </c>
      <c r="Q137" s="104"/>
      <c r="R137" s="193">
        <f>R138+R235+R399</f>
        <v>5.5451061090000016</v>
      </c>
      <c r="S137" s="104"/>
      <c r="T137" s="194">
        <f>T138+T235+T399</f>
        <v>7.8135752999999992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BK138+BK235+BK399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P139+P148+P150+P180+P227+P233</f>
        <v>0</v>
      </c>
      <c r="Q138" s="204"/>
      <c r="R138" s="205">
        <f>R139+R148+R150+R180+R227+R233</f>
        <v>4.3550572800000014</v>
      </c>
      <c r="S138" s="204"/>
      <c r="T138" s="206">
        <f>T139+T148+T150+T180+T227+T233</f>
        <v>7.7810219999999992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BK139+BK148+BK150+BK180+BK227+BK233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1.0632216400000001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14.422000000000001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1.00694404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14.422000000000001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6.4699999999999998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0.0005176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6.4699999999999998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SUM(P151:P179)</f>
        <v>0</v>
      </c>
      <c r="Q150" s="204"/>
      <c r="R150" s="205">
        <f>SUM(R151:R179)</f>
        <v>3.2507236400000004</v>
      </c>
      <c r="S150" s="204"/>
      <c r="T150" s="206">
        <f>SUM(T151:T179)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SUM(BK151:BK179)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39.200000000000003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0.11760000000000001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39.200000000000003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3.6000000000000001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0.066168000000000005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3.6000000000000001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39.200000000000003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0.19992000000000004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175</v>
      </c>
      <c r="G156" s="227"/>
      <c r="H156" s="231">
        <v>39.200000000000003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176</v>
      </c>
      <c r="D157" s="212" t="s">
        <v>132</v>
      </c>
      <c r="E157" s="213" t="s">
        <v>177</v>
      </c>
      <c r="F157" s="214" t="s">
        <v>178</v>
      </c>
      <c r="G157" s="215" t="s">
        <v>141</v>
      </c>
      <c r="H157" s="216">
        <v>15.776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0.07714464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179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180</v>
      </c>
      <c r="G158" s="227"/>
      <c r="H158" s="231">
        <v>9.7159999999999993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181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182</v>
      </c>
      <c r="G160" s="249"/>
      <c r="H160" s="252">
        <v>15.776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183</v>
      </c>
      <c r="D161" s="212" t="s">
        <v>132</v>
      </c>
      <c r="E161" s="213" t="s">
        <v>184</v>
      </c>
      <c r="F161" s="214" t="s">
        <v>185</v>
      </c>
      <c r="G161" s="215" t="s">
        <v>141</v>
      </c>
      <c r="H161" s="216">
        <v>124.28700000000001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0.37286100000000005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186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187</v>
      </c>
      <c r="G162" s="227"/>
      <c r="H162" s="231">
        <v>124.28700000000001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188</v>
      </c>
      <c r="D163" s="212" t="s">
        <v>132</v>
      </c>
      <c r="E163" s="213" t="s">
        <v>189</v>
      </c>
      <c r="F163" s="214" t="s">
        <v>190</v>
      </c>
      <c r="G163" s="215" t="s">
        <v>141</v>
      </c>
      <c r="H163" s="216">
        <v>1.8799999999999999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0.018380000000000001</v>
      </c>
      <c r="R163" s="222">
        <f>Q163*H163</f>
        <v>0.034554399999999999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191</v>
      </c>
    </row>
    <row r="164" s="14" customFormat="1">
      <c r="A164" s="14"/>
      <c r="B164" s="238"/>
      <c r="C164" s="239"/>
      <c r="D164" s="228" t="s">
        <v>143</v>
      </c>
      <c r="E164" s="240" t="s">
        <v>1</v>
      </c>
      <c r="F164" s="241" t="s">
        <v>192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143</v>
      </c>
      <c r="AU164" s="247" t="s">
        <v>137</v>
      </c>
      <c r="AV164" s="14" t="s">
        <v>81</v>
      </c>
      <c r="AW164" s="14" t="s">
        <v>32</v>
      </c>
      <c r="AX164" s="14" t="s">
        <v>76</v>
      </c>
      <c r="AY164" s="24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193</v>
      </c>
      <c r="G165" s="227"/>
      <c r="H165" s="231">
        <v>1.8799999999999999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81</v>
      </c>
      <c r="AY165" s="237" t="s">
        <v>129</v>
      </c>
    </row>
    <row r="166" s="2" customFormat="1" ht="21.75" customHeight="1">
      <c r="A166" s="38"/>
      <c r="B166" s="39"/>
      <c r="C166" s="212" t="s">
        <v>194</v>
      </c>
      <c r="D166" s="212" t="s">
        <v>132</v>
      </c>
      <c r="E166" s="213" t="s">
        <v>195</v>
      </c>
      <c r="F166" s="214" t="s">
        <v>196</v>
      </c>
      <c r="G166" s="215" t="s">
        <v>141</v>
      </c>
      <c r="H166" s="216">
        <v>108.511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42</v>
      </c>
      <c r="O166" s="91"/>
      <c r="P166" s="222">
        <f>O166*H166</f>
        <v>0</v>
      </c>
      <c r="Q166" s="222">
        <v>0.015599999999999999</v>
      </c>
      <c r="R166" s="222">
        <f>Q166*H166</f>
        <v>1.6927715999999999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136</v>
      </c>
      <c r="AT166" s="224" t="s">
        <v>132</v>
      </c>
      <c r="AU166" s="224" t="s">
        <v>137</v>
      </c>
      <c r="AY166" s="17" t="s">
        <v>129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137</v>
      </c>
      <c r="BK166" s="225">
        <f>ROUND(I166*H166,2)</f>
        <v>0</v>
      </c>
      <c r="BL166" s="17" t="s">
        <v>136</v>
      </c>
      <c r="BM166" s="224" t="s">
        <v>197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198</v>
      </c>
      <c r="G167" s="227"/>
      <c r="H167" s="231">
        <v>21.109000000000002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3" customFormat="1">
      <c r="A168" s="13"/>
      <c r="B168" s="226"/>
      <c r="C168" s="227"/>
      <c r="D168" s="228" t="s">
        <v>143</v>
      </c>
      <c r="E168" s="229" t="s">
        <v>1</v>
      </c>
      <c r="F168" s="230" t="s">
        <v>199</v>
      </c>
      <c r="G168" s="227"/>
      <c r="H168" s="231">
        <v>30.242000000000001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143</v>
      </c>
      <c r="AU168" s="237" t="s">
        <v>137</v>
      </c>
      <c r="AV168" s="13" t="s">
        <v>137</v>
      </c>
      <c r="AW168" s="13" t="s">
        <v>32</v>
      </c>
      <c r="AX168" s="13" t="s">
        <v>76</v>
      </c>
      <c r="AY168" s="237" t="s">
        <v>129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200</v>
      </c>
      <c r="G169" s="227"/>
      <c r="H169" s="231">
        <v>53.979999999999997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76</v>
      </c>
      <c r="AY169" s="237" t="s">
        <v>129</v>
      </c>
    </row>
    <row r="170" s="13" customFormat="1">
      <c r="A170" s="13"/>
      <c r="B170" s="226"/>
      <c r="C170" s="227"/>
      <c r="D170" s="228" t="s">
        <v>143</v>
      </c>
      <c r="E170" s="229" t="s">
        <v>1</v>
      </c>
      <c r="F170" s="230" t="s">
        <v>201</v>
      </c>
      <c r="G170" s="227"/>
      <c r="H170" s="231">
        <v>1.71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143</v>
      </c>
      <c r="AU170" s="237" t="s">
        <v>137</v>
      </c>
      <c r="AV170" s="13" t="s">
        <v>137</v>
      </c>
      <c r="AW170" s="13" t="s">
        <v>32</v>
      </c>
      <c r="AX170" s="13" t="s">
        <v>76</v>
      </c>
      <c r="AY170" s="237" t="s">
        <v>129</v>
      </c>
    </row>
    <row r="171" s="13" customFormat="1">
      <c r="A171" s="13"/>
      <c r="B171" s="226"/>
      <c r="C171" s="227"/>
      <c r="D171" s="228" t="s">
        <v>143</v>
      </c>
      <c r="E171" s="229" t="s">
        <v>1</v>
      </c>
      <c r="F171" s="230" t="s">
        <v>202</v>
      </c>
      <c r="G171" s="227"/>
      <c r="H171" s="231">
        <v>1.47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143</v>
      </c>
      <c r="AU171" s="237" t="s">
        <v>137</v>
      </c>
      <c r="AV171" s="13" t="s">
        <v>137</v>
      </c>
      <c r="AW171" s="13" t="s">
        <v>32</v>
      </c>
      <c r="AX171" s="13" t="s">
        <v>76</v>
      </c>
      <c r="AY171" s="237" t="s">
        <v>129</v>
      </c>
    </row>
    <row r="172" s="15" customFormat="1">
      <c r="A172" s="15"/>
      <c r="B172" s="248"/>
      <c r="C172" s="249"/>
      <c r="D172" s="228" t="s">
        <v>143</v>
      </c>
      <c r="E172" s="250" t="s">
        <v>1</v>
      </c>
      <c r="F172" s="251" t="s">
        <v>182</v>
      </c>
      <c r="G172" s="249"/>
      <c r="H172" s="252">
        <v>108.511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143</v>
      </c>
      <c r="AU172" s="258" t="s">
        <v>137</v>
      </c>
      <c r="AV172" s="15" t="s">
        <v>136</v>
      </c>
      <c r="AW172" s="15" t="s">
        <v>32</v>
      </c>
      <c r="AX172" s="15" t="s">
        <v>81</v>
      </c>
      <c r="AY172" s="258" t="s">
        <v>129</v>
      </c>
    </row>
    <row r="173" s="2" customFormat="1" ht="21.75" customHeight="1">
      <c r="A173" s="38"/>
      <c r="B173" s="39"/>
      <c r="C173" s="212" t="s">
        <v>203</v>
      </c>
      <c r="D173" s="212" t="s">
        <v>132</v>
      </c>
      <c r="E173" s="213" t="s">
        <v>204</v>
      </c>
      <c r="F173" s="214" t="s">
        <v>205</v>
      </c>
      <c r="G173" s="215" t="s">
        <v>141</v>
      </c>
      <c r="H173" s="216">
        <v>3.6000000000000001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0.049840000000000002</v>
      </c>
      <c r="R173" s="222">
        <f>Q173*H173</f>
        <v>0.179424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136</v>
      </c>
      <c r="AT173" s="224" t="s">
        <v>132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206</v>
      </c>
    </row>
    <row r="174" s="13" customFormat="1">
      <c r="A174" s="13"/>
      <c r="B174" s="226"/>
      <c r="C174" s="227"/>
      <c r="D174" s="228" t="s">
        <v>143</v>
      </c>
      <c r="E174" s="229" t="s">
        <v>1</v>
      </c>
      <c r="F174" s="230" t="s">
        <v>170</v>
      </c>
      <c r="G174" s="227"/>
      <c r="H174" s="231">
        <v>3.6000000000000001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143</v>
      </c>
      <c r="AU174" s="237" t="s">
        <v>137</v>
      </c>
      <c r="AV174" s="13" t="s">
        <v>137</v>
      </c>
      <c r="AW174" s="13" t="s">
        <v>32</v>
      </c>
      <c r="AX174" s="13" t="s">
        <v>81</v>
      </c>
      <c r="AY174" s="237" t="s">
        <v>129</v>
      </c>
    </row>
    <row r="175" s="2" customFormat="1" ht="21.75" customHeight="1">
      <c r="A175" s="38"/>
      <c r="B175" s="39"/>
      <c r="C175" s="212" t="s">
        <v>207</v>
      </c>
      <c r="D175" s="212" t="s">
        <v>132</v>
      </c>
      <c r="E175" s="213" t="s">
        <v>208</v>
      </c>
      <c r="F175" s="214" t="s">
        <v>209</v>
      </c>
      <c r="G175" s="215" t="s">
        <v>135</v>
      </c>
      <c r="H175" s="216">
        <v>2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0.016979999999999999</v>
      </c>
      <c r="R175" s="222">
        <f>Q175*H175</f>
        <v>0.033959999999999997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136</v>
      </c>
      <c r="AT175" s="224" t="s">
        <v>132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210</v>
      </c>
    </row>
    <row r="176" s="2" customFormat="1" ht="16.5" customHeight="1">
      <c r="A176" s="38"/>
      <c r="B176" s="39"/>
      <c r="C176" s="259" t="s">
        <v>8</v>
      </c>
      <c r="D176" s="259" t="s">
        <v>211</v>
      </c>
      <c r="E176" s="260" t="s">
        <v>212</v>
      </c>
      <c r="F176" s="261" t="s">
        <v>213</v>
      </c>
      <c r="G176" s="262" t="s">
        <v>135</v>
      </c>
      <c r="H176" s="263">
        <v>2</v>
      </c>
      <c r="I176" s="264"/>
      <c r="J176" s="265">
        <f>ROUND(I176*H176,2)</f>
        <v>0</v>
      </c>
      <c r="K176" s="266"/>
      <c r="L176" s="267"/>
      <c r="M176" s="268" t="s">
        <v>1</v>
      </c>
      <c r="N176" s="269" t="s">
        <v>42</v>
      </c>
      <c r="O176" s="91"/>
      <c r="P176" s="222">
        <f>O176*H176</f>
        <v>0</v>
      </c>
      <c r="Q176" s="222">
        <v>0.01201</v>
      </c>
      <c r="R176" s="222">
        <f>Q176*H176</f>
        <v>0.02402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171</v>
      </c>
      <c r="AT176" s="224" t="s">
        <v>211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136</v>
      </c>
      <c r="BM176" s="224" t="s">
        <v>214</v>
      </c>
    </row>
    <row r="177" s="2" customFormat="1" ht="21.75" customHeight="1">
      <c r="A177" s="38"/>
      <c r="B177" s="39"/>
      <c r="C177" s="212" t="s">
        <v>215</v>
      </c>
      <c r="D177" s="212" t="s">
        <v>132</v>
      </c>
      <c r="E177" s="213" t="s">
        <v>216</v>
      </c>
      <c r="F177" s="214" t="s">
        <v>217</v>
      </c>
      <c r="G177" s="215" t="s">
        <v>135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0.44169999999999998</v>
      </c>
      <c r="R177" s="222">
        <f>Q177*H177</f>
        <v>0.44169999999999998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136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136</v>
      </c>
      <c r="BM177" s="224" t="s">
        <v>218</v>
      </c>
    </row>
    <row r="178" s="2" customFormat="1" ht="21.75" customHeight="1">
      <c r="A178" s="38"/>
      <c r="B178" s="39"/>
      <c r="C178" s="259" t="s">
        <v>219</v>
      </c>
      <c r="D178" s="259" t="s">
        <v>211</v>
      </c>
      <c r="E178" s="260" t="s">
        <v>220</v>
      </c>
      <c r="F178" s="261" t="s">
        <v>221</v>
      </c>
      <c r="G178" s="262" t="s">
        <v>135</v>
      </c>
      <c r="H178" s="263">
        <v>1</v>
      </c>
      <c r="I178" s="264"/>
      <c r="J178" s="265">
        <f>ROUND(I178*H178,2)</f>
        <v>0</v>
      </c>
      <c r="K178" s="266"/>
      <c r="L178" s="267"/>
      <c r="M178" s="268" t="s">
        <v>1</v>
      </c>
      <c r="N178" s="269" t="s">
        <v>42</v>
      </c>
      <c r="O178" s="91"/>
      <c r="P178" s="222">
        <f>O178*H178</f>
        <v>0</v>
      </c>
      <c r="Q178" s="222">
        <v>0.0106</v>
      </c>
      <c r="R178" s="222">
        <f>Q178*H178</f>
        <v>0.0106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171</v>
      </c>
      <c r="AT178" s="224" t="s">
        <v>211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136</v>
      </c>
      <c r="BM178" s="224" t="s">
        <v>222</v>
      </c>
    </row>
    <row r="179" s="2" customFormat="1" ht="21.75" customHeight="1">
      <c r="A179" s="38"/>
      <c r="B179" s="39"/>
      <c r="C179" s="212" t="s">
        <v>223</v>
      </c>
      <c r="D179" s="212" t="s">
        <v>132</v>
      </c>
      <c r="E179" s="213" t="s">
        <v>224</v>
      </c>
      <c r="F179" s="214" t="s">
        <v>225</v>
      </c>
      <c r="G179" s="215" t="s">
        <v>135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136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136</v>
      </c>
      <c r="BM179" s="224" t="s">
        <v>226</v>
      </c>
    </row>
    <row r="180" s="12" customFormat="1" ht="22.8" customHeight="1">
      <c r="A180" s="12"/>
      <c r="B180" s="196"/>
      <c r="C180" s="197"/>
      <c r="D180" s="198" t="s">
        <v>75</v>
      </c>
      <c r="E180" s="210" t="s">
        <v>176</v>
      </c>
      <c r="F180" s="210" t="s">
        <v>227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SUM(P181:P226)</f>
        <v>0</v>
      </c>
      <c r="Q180" s="204"/>
      <c r="R180" s="205">
        <f>SUM(R181:R226)</f>
        <v>0.001712</v>
      </c>
      <c r="S180" s="204"/>
      <c r="T180" s="206">
        <f>SUM(T181:T226)</f>
        <v>7.7810219999999992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81</v>
      </c>
      <c r="AT180" s="208" t="s">
        <v>75</v>
      </c>
      <c r="AU180" s="208" t="s">
        <v>81</v>
      </c>
      <c r="AY180" s="207" t="s">
        <v>129</v>
      </c>
      <c r="BK180" s="209">
        <f>SUM(BK181:BK226)</f>
        <v>0</v>
      </c>
    </row>
    <row r="181" s="2" customFormat="1" ht="16.5" customHeight="1">
      <c r="A181" s="38"/>
      <c r="B181" s="39"/>
      <c r="C181" s="212" t="s">
        <v>228</v>
      </c>
      <c r="D181" s="212" t="s">
        <v>132</v>
      </c>
      <c r="E181" s="213" t="s">
        <v>229</v>
      </c>
      <c r="F181" s="214" t="s">
        <v>230</v>
      </c>
      <c r="G181" s="215" t="s">
        <v>231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0.01933</v>
      </c>
      <c r="T181" s="223">
        <f>S181*H181</f>
        <v>0.01933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215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215</v>
      </c>
      <c r="BM181" s="224" t="s">
        <v>232</v>
      </c>
    </row>
    <row r="182" s="2" customFormat="1" ht="16.5" customHeight="1">
      <c r="A182" s="38"/>
      <c r="B182" s="39"/>
      <c r="C182" s="212" t="s">
        <v>233</v>
      </c>
      <c r="D182" s="212" t="s">
        <v>132</v>
      </c>
      <c r="E182" s="213" t="s">
        <v>234</v>
      </c>
      <c r="F182" s="214" t="s">
        <v>235</v>
      </c>
      <c r="G182" s="215" t="s">
        <v>231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0.019460000000000002</v>
      </c>
      <c r="T182" s="223">
        <f>S182*H182</f>
        <v>0.019460000000000002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215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215</v>
      </c>
      <c r="BM182" s="224" t="s">
        <v>236</v>
      </c>
    </row>
    <row r="183" s="2" customFormat="1" ht="16.5" customHeight="1">
      <c r="A183" s="38"/>
      <c r="B183" s="39"/>
      <c r="C183" s="212" t="s">
        <v>7</v>
      </c>
      <c r="D183" s="212" t="s">
        <v>132</v>
      </c>
      <c r="E183" s="213" t="s">
        <v>237</v>
      </c>
      <c r="F183" s="214" t="s">
        <v>238</v>
      </c>
      <c r="G183" s="215" t="s">
        <v>231</v>
      </c>
      <c r="H183" s="216">
        <v>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0.024500000000000001</v>
      </c>
      <c r="T183" s="223">
        <f>S183*H183</f>
        <v>0.024500000000000001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215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215</v>
      </c>
      <c r="BM183" s="224" t="s">
        <v>239</v>
      </c>
    </row>
    <row r="184" s="2" customFormat="1" ht="21.75" customHeight="1">
      <c r="A184" s="38"/>
      <c r="B184" s="39"/>
      <c r="C184" s="212" t="s">
        <v>240</v>
      </c>
      <c r="D184" s="212" t="s">
        <v>132</v>
      </c>
      <c r="E184" s="213" t="s">
        <v>241</v>
      </c>
      <c r="F184" s="214" t="s">
        <v>242</v>
      </c>
      <c r="G184" s="215" t="s">
        <v>231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0.0091999999999999998</v>
      </c>
      <c r="T184" s="223">
        <f>S184*H184</f>
        <v>0.0091999999999999998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215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215</v>
      </c>
      <c r="BM184" s="224" t="s">
        <v>243</v>
      </c>
    </row>
    <row r="185" s="2" customFormat="1" ht="16.5" customHeight="1">
      <c r="A185" s="38"/>
      <c r="B185" s="39"/>
      <c r="C185" s="212" t="s">
        <v>244</v>
      </c>
      <c r="D185" s="212" t="s">
        <v>132</v>
      </c>
      <c r="E185" s="213" t="s">
        <v>245</v>
      </c>
      <c r="F185" s="214" t="s">
        <v>246</v>
      </c>
      <c r="G185" s="215" t="s">
        <v>231</v>
      </c>
      <c r="H185" s="216">
        <v>2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0.00156</v>
      </c>
      <c r="T185" s="223">
        <f>S185*H185</f>
        <v>0.0031199999999999999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215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215</v>
      </c>
      <c r="BM185" s="224" t="s">
        <v>247</v>
      </c>
    </row>
    <row r="186" s="2" customFormat="1" ht="16.5" customHeight="1">
      <c r="A186" s="38"/>
      <c r="B186" s="39"/>
      <c r="C186" s="212" t="s">
        <v>248</v>
      </c>
      <c r="D186" s="212" t="s">
        <v>132</v>
      </c>
      <c r="E186" s="213" t="s">
        <v>249</v>
      </c>
      <c r="F186" s="214" t="s">
        <v>250</v>
      </c>
      <c r="G186" s="215" t="s">
        <v>135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0.0022499999999999998</v>
      </c>
      <c r="T186" s="223">
        <f>S186*H186</f>
        <v>0.0022499999999999998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215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215</v>
      </c>
      <c r="BM186" s="224" t="s">
        <v>251</v>
      </c>
    </row>
    <row r="187" s="2" customFormat="1" ht="16.5" customHeight="1">
      <c r="A187" s="38"/>
      <c r="B187" s="39"/>
      <c r="C187" s="212" t="s">
        <v>252</v>
      </c>
      <c r="D187" s="212" t="s">
        <v>132</v>
      </c>
      <c r="E187" s="213" t="s">
        <v>253</v>
      </c>
      <c r="F187" s="214" t="s">
        <v>254</v>
      </c>
      <c r="G187" s="215" t="s">
        <v>141</v>
      </c>
      <c r="H187" s="216">
        <v>4.2000000000000002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0.039</v>
      </c>
      <c r="T187" s="223">
        <f>S187*H187</f>
        <v>0.1638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215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215</v>
      </c>
      <c r="BM187" s="224" t="s">
        <v>255</v>
      </c>
    </row>
    <row r="188" s="13" customFormat="1">
      <c r="A188" s="13"/>
      <c r="B188" s="226"/>
      <c r="C188" s="227"/>
      <c r="D188" s="228" t="s">
        <v>143</v>
      </c>
      <c r="E188" s="229" t="s">
        <v>1</v>
      </c>
      <c r="F188" s="230" t="s">
        <v>256</v>
      </c>
      <c r="G188" s="227"/>
      <c r="H188" s="231">
        <v>4.2000000000000002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143</v>
      </c>
      <c r="AU188" s="237" t="s">
        <v>137</v>
      </c>
      <c r="AV188" s="13" t="s">
        <v>137</v>
      </c>
      <c r="AW188" s="13" t="s">
        <v>32</v>
      </c>
      <c r="AX188" s="13" t="s">
        <v>81</v>
      </c>
      <c r="AY188" s="237" t="s">
        <v>129</v>
      </c>
    </row>
    <row r="189" s="2" customFormat="1" ht="21.75" customHeight="1">
      <c r="A189" s="38"/>
      <c r="B189" s="39"/>
      <c r="C189" s="212" t="s">
        <v>257</v>
      </c>
      <c r="D189" s="212" t="s">
        <v>132</v>
      </c>
      <c r="E189" s="213" t="s">
        <v>258</v>
      </c>
      <c r="F189" s="214" t="s">
        <v>259</v>
      </c>
      <c r="G189" s="215" t="s">
        <v>135</v>
      </c>
      <c r="H189" s="216">
        <v>4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0.024</v>
      </c>
      <c r="T189" s="223">
        <f>S189*H189</f>
        <v>0.096000000000000002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215</v>
      </c>
      <c r="AT189" s="224" t="s">
        <v>132</v>
      </c>
      <c r="AU189" s="224" t="s">
        <v>137</v>
      </c>
      <c r="AY189" s="17" t="s">
        <v>129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137</v>
      </c>
      <c r="BK189" s="225">
        <f>ROUND(I189*H189,2)</f>
        <v>0</v>
      </c>
      <c r="BL189" s="17" t="s">
        <v>215</v>
      </c>
      <c r="BM189" s="224" t="s">
        <v>260</v>
      </c>
    </row>
    <row r="190" s="2" customFormat="1" ht="21.75" customHeight="1">
      <c r="A190" s="38"/>
      <c r="B190" s="39"/>
      <c r="C190" s="212" t="s">
        <v>261</v>
      </c>
      <c r="D190" s="212" t="s">
        <v>132</v>
      </c>
      <c r="E190" s="213" t="s">
        <v>262</v>
      </c>
      <c r="F190" s="214" t="s">
        <v>263</v>
      </c>
      <c r="G190" s="215" t="s">
        <v>135</v>
      </c>
      <c r="H190" s="216">
        <v>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0.17399999999999999</v>
      </c>
      <c r="T190" s="223">
        <f>S190*H190</f>
        <v>0.17399999999999999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215</v>
      </c>
      <c r="AT190" s="224" t="s">
        <v>132</v>
      </c>
      <c r="AU190" s="224" t="s">
        <v>137</v>
      </c>
      <c r="AY190" s="17" t="s">
        <v>129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137</v>
      </c>
      <c r="BK190" s="225">
        <f>ROUND(I190*H190,2)</f>
        <v>0</v>
      </c>
      <c r="BL190" s="17" t="s">
        <v>215</v>
      </c>
      <c r="BM190" s="224" t="s">
        <v>264</v>
      </c>
    </row>
    <row r="191" s="2" customFormat="1" ht="21.75" customHeight="1">
      <c r="A191" s="38"/>
      <c r="B191" s="39"/>
      <c r="C191" s="212" t="s">
        <v>265</v>
      </c>
      <c r="D191" s="212" t="s">
        <v>132</v>
      </c>
      <c r="E191" s="213" t="s">
        <v>266</v>
      </c>
      <c r="F191" s="214" t="s">
        <v>267</v>
      </c>
      <c r="G191" s="215" t="s">
        <v>141</v>
      </c>
      <c r="H191" s="216">
        <v>27.5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0.0025000000000000001</v>
      </c>
      <c r="T191" s="223">
        <f>S191*H191</f>
        <v>0.068750000000000006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215</v>
      </c>
      <c r="AT191" s="224" t="s">
        <v>132</v>
      </c>
      <c r="AU191" s="224" t="s">
        <v>137</v>
      </c>
      <c r="AY191" s="17" t="s">
        <v>129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137</v>
      </c>
      <c r="BK191" s="225">
        <f>ROUND(I191*H191,2)</f>
        <v>0</v>
      </c>
      <c r="BL191" s="17" t="s">
        <v>215</v>
      </c>
      <c r="BM191" s="224" t="s">
        <v>268</v>
      </c>
    </row>
    <row r="192" s="13" customFormat="1">
      <c r="A192" s="13"/>
      <c r="B192" s="226"/>
      <c r="C192" s="227"/>
      <c r="D192" s="228" t="s">
        <v>143</v>
      </c>
      <c r="E192" s="229" t="s">
        <v>1</v>
      </c>
      <c r="F192" s="230" t="s">
        <v>269</v>
      </c>
      <c r="G192" s="227"/>
      <c r="H192" s="231">
        <v>27.5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143</v>
      </c>
      <c r="AU192" s="237" t="s">
        <v>137</v>
      </c>
      <c r="AV192" s="13" t="s">
        <v>137</v>
      </c>
      <c r="AW192" s="13" t="s">
        <v>32</v>
      </c>
      <c r="AX192" s="13" t="s">
        <v>81</v>
      </c>
      <c r="AY192" s="237" t="s">
        <v>129</v>
      </c>
    </row>
    <row r="193" s="2" customFormat="1" ht="21.75" customHeight="1">
      <c r="A193" s="38"/>
      <c r="B193" s="39"/>
      <c r="C193" s="212" t="s">
        <v>270</v>
      </c>
      <c r="D193" s="212" t="s">
        <v>132</v>
      </c>
      <c r="E193" s="213" t="s">
        <v>271</v>
      </c>
      <c r="F193" s="214" t="s">
        <v>272</v>
      </c>
      <c r="G193" s="215" t="s">
        <v>147</v>
      </c>
      <c r="H193" s="216">
        <v>30.789999999999999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215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215</v>
      </c>
      <c r="BM193" s="224" t="s">
        <v>273</v>
      </c>
    </row>
    <row r="194" s="13" customFormat="1">
      <c r="A194" s="13"/>
      <c r="B194" s="226"/>
      <c r="C194" s="227"/>
      <c r="D194" s="228" t="s">
        <v>143</v>
      </c>
      <c r="E194" s="229" t="s">
        <v>1</v>
      </c>
      <c r="F194" s="230" t="s">
        <v>274</v>
      </c>
      <c r="G194" s="227"/>
      <c r="H194" s="231">
        <v>17.739999999999998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143</v>
      </c>
      <c r="AU194" s="237" t="s">
        <v>137</v>
      </c>
      <c r="AV194" s="13" t="s">
        <v>137</v>
      </c>
      <c r="AW194" s="13" t="s">
        <v>32</v>
      </c>
      <c r="AX194" s="13" t="s">
        <v>76</v>
      </c>
      <c r="AY194" s="237" t="s">
        <v>129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275</v>
      </c>
      <c r="G195" s="227"/>
      <c r="H195" s="231">
        <v>13.050000000000001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76</v>
      </c>
      <c r="AY195" s="237" t="s">
        <v>129</v>
      </c>
    </row>
    <row r="196" s="15" customFormat="1">
      <c r="A196" s="15"/>
      <c r="B196" s="248"/>
      <c r="C196" s="249"/>
      <c r="D196" s="228" t="s">
        <v>143</v>
      </c>
      <c r="E196" s="250" t="s">
        <v>1</v>
      </c>
      <c r="F196" s="251" t="s">
        <v>182</v>
      </c>
      <c r="G196" s="249"/>
      <c r="H196" s="252">
        <v>30.789999999999999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143</v>
      </c>
      <c r="AU196" s="258" t="s">
        <v>137</v>
      </c>
      <c r="AV196" s="15" t="s">
        <v>136</v>
      </c>
      <c r="AW196" s="15" t="s">
        <v>32</v>
      </c>
      <c r="AX196" s="15" t="s">
        <v>81</v>
      </c>
      <c r="AY196" s="258" t="s">
        <v>129</v>
      </c>
    </row>
    <row r="197" s="2" customFormat="1" ht="16.5" customHeight="1">
      <c r="A197" s="38"/>
      <c r="B197" s="39"/>
      <c r="C197" s="212" t="s">
        <v>276</v>
      </c>
      <c r="D197" s="212" t="s">
        <v>132</v>
      </c>
      <c r="E197" s="213" t="s">
        <v>277</v>
      </c>
      <c r="F197" s="214" t="s">
        <v>278</v>
      </c>
      <c r="G197" s="215" t="s">
        <v>141</v>
      </c>
      <c r="H197" s="216">
        <v>27.5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215</v>
      </c>
      <c r="AT197" s="224" t="s">
        <v>132</v>
      </c>
      <c r="AU197" s="224" t="s">
        <v>137</v>
      </c>
      <c r="AY197" s="17" t="s">
        <v>129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137</v>
      </c>
      <c r="BK197" s="225">
        <f>ROUND(I197*H197,2)</f>
        <v>0</v>
      </c>
      <c r="BL197" s="17" t="s">
        <v>215</v>
      </c>
      <c r="BM197" s="224" t="s">
        <v>279</v>
      </c>
    </row>
    <row r="198" s="2" customFormat="1" ht="21.75" customHeight="1">
      <c r="A198" s="38"/>
      <c r="B198" s="39"/>
      <c r="C198" s="212" t="s">
        <v>280</v>
      </c>
      <c r="D198" s="212" t="s">
        <v>132</v>
      </c>
      <c r="E198" s="213" t="s">
        <v>281</v>
      </c>
      <c r="F198" s="214" t="s">
        <v>282</v>
      </c>
      <c r="G198" s="215" t="s">
        <v>141</v>
      </c>
      <c r="H198" s="216">
        <v>42.799999999999997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0.001712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283</v>
      </c>
    </row>
    <row r="199" s="2" customFormat="1" ht="21.75" customHeight="1">
      <c r="A199" s="38"/>
      <c r="B199" s="39"/>
      <c r="C199" s="212" t="s">
        <v>284</v>
      </c>
      <c r="D199" s="212" t="s">
        <v>132</v>
      </c>
      <c r="E199" s="213" t="s">
        <v>285</v>
      </c>
      <c r="F199" s="214" t="s">
        <v>286</v>
      </c>
      <c r="G199" s="215" t="s">
        <v>141</v>
      </c>
      <c r="H199" s="216">
        <v>24.84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3.726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287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288</v>
      </c>
      <c r="G200" s="227"/>
      <c r="H200" s="231">
        <v>20.640000000000001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76</v>
      </c>
      <c r="AY200" s="237" t="s">
        <v>129</v>
      </c>
    </row>
    <row r="201" s="13" customFormat="1">
      <c r="A201" s="13"/>
      <c r="B201" s="226"/>
      <c r="C201" s="227"/>
      <c r="D201" s="228" t="s">
        <v>143</v>
      </c>
      <c r="E201" s="229" t="s">
        <v>1</v>
      </c>
      <c r="F201" s="230" t="s">
        <v>256</v>
      </c>
      <c r="G201" s="227"/>
      <c r="H201" s="231">
        <v>4.2000000000000002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143</v>
      </c>
      <c r="AU201" s="237" t="s">
        <v>137</v>
      </c>
      <c r="AV201" s="13" t="s">
        <v>137</v>
      </c>
      <c r="AW201" s="13" t="s">
        <v>32</v>
      </c>
      <c r="AX201" s="13" t="s">
        <v>76</v>
      </c>
      <c r="AY201" s="237" t="s">
        <v>129</v>
      </c>
    </row>
    <row r="202" s="15" customFormat="1">
      <c r="A202" s="15"/>
      <c r="B202" s="248"/>
      <c r="C202" s="249"/>
      <c r="D202" s="228" t="s">
        <v>143</v>
      </c>
      <c r="E202" s="250" t="s">
        <v>1</v>
      </c>
      <c r="F202" s="251" t="s">
        <v>182</v>
      </c>
      <c r="G202" s="249"/>
      <c r="H202" s="252">
        <v>24.84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143</v>
      </c>
      <c r="AU202" s="258" t="s">
        <v>137</v>
      </c>
      <c r="AV202" s="15" t="s">
        <v>136</v>
      </c>
      <c r="AW202" s="15" t="s">
        <v>32</v>
      </c>
      <c r="AX202" s="15" t="s">
        <v>81</v>
      </c>
      <c r="AY202" s="258" t="s">
        <v>129</v>
      </c>
    </row>
    <row r="203" s="2" customFormat="1" ht="21.75" customHeight="1">
      <c r="A203" s="38"/>
      <c r="B203" s="39"/>
      <c r="C203" s="212" t="s">
        <v>289</v>
      </c>
      <c r="D203" s="212" t="s">
        <v>132</v>
      </c>
      <c r="E203" s="213" t="s">
        <v>290</v>
      </c>
      <c r="F203" s="214" t="s">
        <v>291</v>
      </c>
      <c r="G203" s="215" t="s">
        <v>141</v>
      </c>
      <c r="H203" s="216">
        <v>2.8780000000000001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0.11700000000000001</v>
      </c>
      <c r="T203" s="223">
        <f>S203*H203</f>
        <v>0.33672600000000003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292</v>
      </c>
    </row>
    <row r="204" s="14" customFormat="1">
      <c r="A204" s="14"/>
      <c r="B204" s="238"/>
      <c r="C204" s="239"/>
      <c r="D204" s="228" t="s">
        <v>143</v>
      </c>
      <c r="E204" s="240" t="s">
        <v>1</v>
      </c>
      <c r="F204" s="241" t="s">
        <v>293</v>
      </c>
      <c r="G204" s="239"/>
      <c r="H204" s="240" t="s">
        <v>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143</v>
      </c>
      <c r="AU204" s="247" t="s">
        <v>137</v>
      </c>
      <c r="AV204" s="14" t="s">
        <v>81</v>
      </c>
      <c r="AW204" s="14" t="s">
        <v>32</v>
      </c>
      <c r="AX204" s="14" t="s">
        <v>76</v>
      </c>
      <c r="AY204" s="247" t="s">
        <v>129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294</v>
      </c>
      <c r="G205" s="227"/>
      <c r="H205" s="231">
        <v>2.8780000000000001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81</v>
      </c>
      <c r="AY205" s="237" t="s">
        <v>129</v>
      </c>
    </row>
    <row r="206" s="2" customFormat="1" ht="21.75" customHeight="1">
      <c r="A206" s="38"/>
      <c r="B206" s="39"/>
      <c r="C206" s="212" t="s">
        <v>295</v>
      </c>
      <c r="D206" s="212" t="s">
        <v>132</v>
      </c>
      <c r="E206" s="213" t="s">
        <v>296</v>
      </c>
      <c r="F206" s="214" t="s">
        <v>297</v>
      </c>
      <c r="G206" s="215" t="s">
        <v>141</v>
      </c>
      <c r="H206" s="216">
        <v>4.2000000000000002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0.01721</v>
      </c>
      <c r="T206" s="223">
        <f>S206*H206</f>
        <v>0.072281999999999999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298</v>
      </c>
    </row>
    <row r="207" s="2" customFormat="1" ht="21.75" customHeight="1">
      <c r="A207" s="38"/>
      <c r="B207" s="39"/>
      <c r="C207" s="212" t="s">
        <v>299</v>
      </c>
      <c r="D207" s="212" t="s">
        <v>132</v>
      </c>
      <c r="E207" s="213" t="s">
        <v>300</v>
      </c>
      <c r="F207" s="214" t="s">
        <v>301</v>
      </c>
      <c r="G207" s="215" t="s">
        <v>141</v>
      </c>
      <c r="H207" s="216">
        <v>15.800000000000001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0.035000000000000003</v>
      </c>
      <c r="T207" s="223">
        <f>S207*H207</f>
        <v>0.55300000000000005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302</v>
      </c>
    </row>
    <row r="208" s="13" customFormat="1">
      <c r="A208" s="13"/>
      <c r="B208" s="226"/>
      <c r="C208" s="227"/>
      <c r="D208" s="228" t="s">
        <v>143</v>
      </c>
      <c r="E208" s="229" t="s">
        <v>1</v>
      </c>
      <c r="F208" s="230" t="s">
        <v>303</v>
      </c>
      <c r="G208" s="227"/>
      <c r="H208" s="231">
        <v>15.800000000000001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143</v>
      </c>
      <c r="AU208" s="237" t="s">
        <v>137</v>
      </c>
      <c r="AV208" s="13" t="s">
        <v>137</v>
      </c>
      <c r="AW208" s="13" t="s">
        <v>32</v>
      </c>
      <c r="AX208" s="13" t="s">
        <v>81</v>
      </c>
      <c r="AY208" s="237" t="s">
        <v>129</v>
      </c>
    </row>
    <row r="209" s="2" customFormat="1" ht="16.5" customHeight="1">
      <c r="A209" s="38"/>
      <c r="B209" s="39"/>
      <c r="C209" s="212" t="s">
        <v>304</v>
      </c>
      <c r="D209" s="212" t="s">
        <v>132</v>
      </c>
      <c r="E209" s="213" t="s">
        <v>305</v>
      </c>
      <c r="F209" s="214" t="s">
        <v>306</v>
      </c>
      <c r="G209" s="215" t="s">
        <v>147</v>
      </c>
      <c r="H209" s="216">
        <v>14.880000000000001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0.0089999999999999993</v>
      </c>
      <c r="T209" s="223">
        <f>S209*H209</f>
        <v>0.13391999999999998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307</v>
      </c>
    </row>
    <row r="210" s="13" customFormat="1">
      <c r="A210" s="13"/>
      <c r="B210" s="226"/>
      <c r="C210" s="227"/>
      <c r="D210" s="228" t="s">
        <v>143</v>
      </c>
      <c r="E210" s="229" t="s">
        <v>1</v>
      </c>
      <c r="F210" s="230" t="s">
        <v>308</v>
      </c>
      <c r="G210" s="227"/>
      <c r="H210" s="231">
        <v>7.8499999999999996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32</v>
      </c>
      <c r="AX210" s="13" t="s">
        <v>76</v>
      </c>
      <c r="AY210" s="237" t="s">
        <v>129</v>
      </c>
    </row>
    <row r="211" s="13" customFormat="1">
      <c r="A211" s="13"/>
      <c r="B211" s="226"/>
      <c r="C211" s="227"/>
      <c r="D211" s="228" t="s">
        <v>143</v>
      </c>
      <c r="E211" s="229" t="s">
        <v>1</v>
      </c>
      <c r="F211" s="230" t="s">
        <v>309</v>
      </c>
      <c r="G211" s="227"/>
      <c r="H211" s="231">
        <v>7.0300000000000002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143</v>
      </c>
      <c r="AU211" s="237" t="s">
        <v>137</v>
      </c>
      <c r="AV211" s="13" t="s">
        <v>137</v>
      </c>
      <c r="AW211" s="13" t="s">
        <v>32</v>
      </c>
      <c r="AX211" s="13" t="s">
        <v>76</v>
      </c>
      <c r="AY211" s="237" t="s">
        <v>129</v>
      </c>
    </row>
    <row r="212" s="15" customFormat="1">
      <c r="A212" s="15"/>
      <c r="B212" s="248"/>
      <c r="C212" s="249"/>
      <c r="D212" s="228" t="s">
        <v>143</v>
      </c>
      <c r="E212" s="250" t="s">
        <v>1</v>
      </c>
      <c r="F212" s="251" t="s">
        <v>182</v>
      </c>
      <c r="G212" s="249"/>
      <c r="H212" s="252">
        <v>14.880000000000001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143</v>
      </c>
      <c r="AU212" s="258" t="s">
        <v>137</v>
      </c>
      <c r="AV212" s="15" t="s">
        <v>136</v>
      </c>
      <c r="AW212" s="15" t="s">
        <v>32</v>
      </c>
      <c r="AX212" s="15" t="s">
        <v>81</v>
      </c>
      <c r="AY212" s="258" t="s">
        <v>129</v>
      </c>
    </row>
    <row r="213" s="2" customFormat="1" ht="33" customHeight="1">
      <c r="A213" s="38"/>
      <c r="B213" s="39"/>
      <c r="C213" s="212" t="s">
        <v>310</v>
      </c>
      <c r="D213" s="212" t="s">
        <v>132</v>
      </c>
      <c r="E213" s="213" t="s">
        <v>311</v>
      </c>
      <c r="F213" s="214" t="s">
        <v>312</v>
      </c>
      <c r="G213" s="215" t="s">
        <v>313</v>
      </c>
      <c r="H213" s="216">
        <v>0.17999999999999999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2.2000000000000002</v>
      </c>
      <c r="T213" s="223">
        <f>S213*H213</f>
        <v>0.39600000000000002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314</v>
      </c>
    </row>
    <row r="214" s="13" customFormat="1">
      <c r="A214" s="13"/>
      <c r="B214" s="226"/>
      <c r="C214" s="227"/>
      <c r="D214" s="228" t="s">
        <v>143</v>
      </c>
      <c r="E214" s="229" t="s">
        <v>1</v>
      </c>
      <c r="F214" s="230" t="s">
        <v>315</v>
      </c>
      <c r="G214" s="227"/>
      <c r="H214" s="231">
        <v>0.17999999999999999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143</v>
      </c>
      <c r="AU214" s="237" t="s">
        <v>137</v>
      </c>
      <c r="AV214" s="13" t="s">
        <v>137</v>
      </c>
      <c r="AW214" s="13" t="s">
        <v>32</v>
      </c>
      <c r="AX214" s="13" t="s">
        <v>81</v>
      </c>
      <c r="AY214" s="237" t="s">
        <v>129</v>
      </c>
    </row>
    <row r="215" s="2" customFormat="1" ht="21.75" customHeight="1">
      <c r="A215" s="38"/>
      <c r="B215" s="39"/>
      <c r="C215" s="212" t="s">
        <v>316</v>
      </c>
      <c r="D215" s="212" t="s">
        <v>132</v>
      </c>
      <c r="E215" s="213" t="s">
        <v>317</v>
      </c>
      <c r="F215" s="214" t="s">
        <v>318</v>
      </c>
      <c r="G215" s="215" t="s">
        <v>141</v>
      </c>
      <c r="H215" s="216">
        <v>2.7999999999999998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0.075999999999999998</v>
      </c>
      <c r="T215" s="223">
        <f>S215*H215</f>
        <v>0.21279999999999999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136</v>
      </c>
      <c r="AT215" s="224" t="s">
        <v>132</v>
      </c>
      <c r="AU215" s="224" t="s">
        <v>137</v>
      </c>
      <c r="AY215" s="17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137</v>
      </c>
      <c r="BK215" s="225">
        <f>ROUND(I215*H215,2)</f>
        <v>0</v>
      </c>
      <c r="BL215" s="17" t="s">
        <v>136</v>
      </c>
      <c r="BM215" s="224" t="s">
        <v>319</v>
      </c>
    </row>
    <row r="216" s="13" customFormat="1">
      <c r="A216" s="13"/>
      <c r="B216" s="226"/>
      <c r="C216" s="227"/>
      <c r="D216" s="228" t="s">
        <v>143</v>
      </c>
      <c r="E216" s="229" t="s">
        <v>1</v>
      </c>
      <c r="F216" s="230" t="s">
        <v>320</v>
      </c>
      <c r="G216" s="227"/>
      <c r="H216" s="231">
        <v>1.6000000000000001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143</v>
      </c>
      <c r="AU216" s="237" t="s">
        <v>137</v>
      </c>
      <c r="AV216" s="13" t="s">
        <v>137</v>
      </c>
      <c r="AW216" s="13" t="s">
        <v>32</v>
      </c>
      <c r="AX216" s="13" t="s">
        <v>76</v>
      </c>
      <c r="AY216" s="237" t="s">
        <v>129</v>
      </c>
    </row>
    <row r="217" s="13" customFormat="1">
      <c r="A217" s="13"/>
      <c r="B217" s="226"/>
      <c r="C217" s="227"/>
      <c r="D217" s="228" t="s">
        <v>143</v>
      </c>
      <c r="E217" s="229" t="s">
        <v>1</v>
      </c>
      <c r="F217" s="230" t="s">
        <v>321</v>
      </c>
      <c r="G217" s="227"/>
      <c r="H217" s="231">
        <v>1.2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143</v>
      </c>
      <c r="AU217" s="237" t="s">
        <v>137</v>
      </c>
      <c r="AV217" s="13" t="s">
        <v>137</v>
      </c>
      <c r="AW217" s="13" t="s">
        <v>32</v>
      </c>
      <c r="AX217" s="13" t="s">
        <v>76</v>
      </c>
      <c r="AY217" s="237" t="s">
        <v>129</v>
      </c>
    </row>
    <row r="218" s="15" customFormat="1">
      <c r="A218" s="15"/>
      <c r="B218" s="248"/>
      <c r="C218" s="249"/>
      <c r="D218" s="228" t="s">
        <v>143</v>
      </c>
      <c r="E218" s="250" t="s">
        <v>1</v>
      </c>
      <c r="F218" s="251" t="s">
        <v>182</v>
      </c>
      <c r="G218" s="249"/>
      <c r="H218" s="252">
        <v>2.7999999999999998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143</v>
      </c>
      <c r="AU218" s="258" t="s">
        <v>137</v>
      </c>
      <c r="AV218" s="15" t="s">
        <v>136</v>
      </c>
      <c r="AW218" s="15" t="s">
        <v>32</v>
      </c>
      <c r="AX218" s="15" t="s">
        <v>81</v>
      </c>
      <c r="AY218" s="258" t="s">
        <v>129</v>
      </c>
    </row>
    <row r="219" s="2" customFormat="1" ht="16.5" customHeight="1">
      <c r="A219" s="38"/>
      <c r="B219" s="39"/>
      <c r="C219" s="212" t="s">
        <v>322</v>
      </c>
      <c r="D219" s="212" t="s">
        <v>132</v>
      </c>
      <c r="E219" s="213" t="s">
        <v>323</v>
      </c>
      <c r="F219" s="214" t="s">
        <v>324</v>
      </c>
      <c r="G219" s="215" t="s">
        <v>325</v>
      </c>
      <c r="H219" s="216">
        <v>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0.012999999999999999</v>
      </c>
      <c r="T219" s="223">
        <f>S219*H219</f>
        <v>0.012999999999999999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136</v>
      </c>
      <c r="AT219" s="224" t="s">
        <v>132</v>
      </c>
      <c r="AU219" s="224" t="s">
        <v>137</v>
      </c>
      <c r="AY219" s="17" t="s">
        <v>129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137</v>
      </c>
      <c r="BK219" s="225">
        <f>ROUND(I219*H219,2)</f>
        <v>0</v>
      </c>
      <c r="BL219" s="17" t="s">
        <v>136</v>
      </c>
      <c r="BM219" s="224" t="s">
        <v>326</v>
      </c>
    </row>
    <row r="220" s="2" customFormat="1" ht="16.5" customHeight="1">
      <c r="A220" s="38"/>
      <c r="B220" s="39"/>
      <c r="C220" s="212" t="s">
        <v>327</v>
      </c>
      <c r="D220" s="212" t="s">
        <v>132</v>
      </c>
      <c r="E220" s="213" t="s">
        <v>328</v>
      </c>
      <c r="F220" s="214" t="s">
        <v>329</v>
      </c>
      <c r="G220" s="215" t="s">
        <v>325</v>
      </c>
      <c r="H220" s="216">
        <v>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0.012999999999999999</v>
      </c>
      <c r="T220" s="223">
        <f>S220*H220</f>
        <v>0.012999999999999999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136</v>
      </c>
      <c r="AT220" s="224" t="s">
        <v>132</v>
      </c>
      <c r="AU220" s="224" t="s">
        <v>137</v>
      </c>
      <c r="AY220" s="17" t="s">
        <v>129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137</v>
      </c>
      <c r="BK220" s="225">
        <f>ROUND(I220*H220,2)</f>
        <v>0</v>
      </c>
      <c r="BL220" s="17" t="s">
        <v>136</v>
      </c>
      <c r="BM220" s="224" t="s">
        <v>330</v>
      </c>
    </row>
    <row r="221" s="2" customFormat="1" ht="16.5" customHeight="1">
      <c r="A221" s="38"/>
      <c r="B221" s="39"/>
      <c r="C221" s="212" t="s">
        <v>331</v>
      </c>
      <c r="D221" s="212" t="s">
        <v>132</v>
      </c>
      <c r="E221" s="213" t="s">
        <v>332</v>
      </c>
      <c r="F221" s="214" t="s">
        <v>333</v>
      </c>
      <c r="G221" s="215" t="s">
        <v>135</v>
      </c>
      <c r="H221" s="216">
        <v>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0.012999999999999999</v>
      </c>
      <c r="T221" s="223">
        <f>S221*H221</f>
        <v>0.012999999999999999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136</v>
      </c>
      <c r="AT221" s="224" t="s">
        <v>132</v>
      </c>
      <c r="AU221" s="224" t="s">
        <v>137</v>
      </c>
      <c r="AY221" s="17" t="s">
        <v>129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137</v>
      </c>
      <c r="BK221" s="225">
        <f>ROUND(I221*H221,2)</f>
        <v>0</v>
      </c>
      <c r="BL221" s="17" t="s">
        <v>136</v>
      </c>
      <c r="BM221" s="224" t="s">
        <v>334</v>
      </c>
    </row>
    <row r="222" s="2" customFormat="1" ht="21.75" customHeight="1">
      <c r="A222" s="38"/>
      <c r="B222" s="39"/>
      <c r="C222" s="212" t="s">
        <v>335</v>
      </c>
      <c r="D222" s="212" t="s">
        <v>132</v>
      </c>
      <c r="E222" s="213" t="s">
        <v>336</v>
      </c>
      <c r="F222" s="214" t="s">
        <v>337</v>
      </c>
      <c r="G222" s="215" t="s">
        <v>141</v>
      </c>
      <c r="H222" s="216">
        <v>22.863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0.068000000000000005</v>
      </c>
      <c r="T222" s="223">
        <f>S222*H222</f>
        <v>1.5546840000000002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136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136</v>
      </c>
      <c r="BM222" s="224" t="s">
        <v>338</v>
      </c>
    </row>
    <row r="223" s="13" customFormat="1">
      <c r="A223" s="13"/>
      <c r="B223" s="226"/>
      <c r="C223" s="227"/>
      <c r="D223" s="228" t="s">
        <v>143</v>
      </c>
      <c r="E223" s="229" t="s">
        <v>1</v>
      </c>
      <c r="F223" s="230" t="s">
        <v>339</v>
      </c>
      <c r="G223" s="227"/>
      <c r="H223" s="231">
        <v>2.5600000000000001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143</v>
      </c>
      <c r="AU223" s="237" t="s">
        <v>137</v>
      </c>
      <c r="AV223" s="13" t="s">
        <v>137</v>
      </c>
      <c r="AW223" s="13" t="s">
        <v>32</v>
      </c>
      <c r="AX223" s="13" t="s">
        <v>76</v>
      </c>
      <c r="AY223" s="237" t="s">
        <v>129</v>
      </c>
    </row>
    <row r="224" s="13" customFormat="1">
      <c r="A224" s="13"/>
      <c r="B224" s="226"/>
      <c r="C224" s="227"/>
      <c r="D224" s="228" t="s">
        <v>143</v>
      </c>
      <c r="E224" s="229" t="s">
        <v>1</v>
      </c>
      <c r="F224" s="230" t="s">
        <v>340</v>
      </c>
      <c r="G224" s="227"/>
      <c r="H224" s="231">
        <v>20.303000000000001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143</v>
      </c>
      <c r="AU224" s="237" t="s">
        <v>137</v>
      </c>
      <c r="AV224" s="13" t="s">
        <v>137</v>
      </c>
      <c r="AW224" s="13" t="s">
        <v>32</v>
      </c>
      <c r="AX224" s="13" t="s">
        <v>76</v>
      </c>
      <c r="AY224" s="237" t="s">
        <v>129</v>
      </c>
    </row>
    <row r="225" s="15" customFormat="1">
      <c r="A225" s="15"/>
      <c r="B225" s="248"/>
      <c r="C225" s="249"/>
      <c r="D225" s="228" t="s">
        <v>143</v>
      </c>
      <c r="E225" s="250" t="s">
        <v>1</v>
      </c>
      <c r="F225" s="251" t="s">
        <v>182</v>
      </c>
      <c r="G225" s="249"/>
      <c r="H225" s="252">
        <v>22.863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143</v>
      </c>
      <c r="AU225" s="258" t="s">
        <v>137</v>
      </c>
      <c r="AV225" s="15" t="s">
        <v>136</v>
      </c>
      <c r="AW225" s="15" t="s">
        <v>32</v>
      </c>
      <c r="AX225" s="15" t="s">
        <v>81</v>
      </c>
      <c r="AY225" s="258" t="s">
        <v>129</v>
      </c>
    </row>
    <row r="226" s="2" customFormat="1" ht="21.75" customHeight="1">
      <c r="A226" s="38"/>
      <c r="B226" s="39"/>
      <c r="C226" s="212" t="s">
        <v>341</v>
      </c>
      <c r="D226" s="212" t="s">
        <v>132</v>
      </c>
      <c r="E226" s="213" t="s">
        <v>342</v>
      </c>
      <c r="F226" s="214" t="s">
        <v>343</v>
      </c>
      <c r="G226" s="215" t="s">
        <v>135</v>
      </c>
      <c r="H226" s="216">
        <v>2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0.088099999999999998</v>
      </c>
      <c r="T226" s="223">
        <f>S226*H226</f>
        <v>0.1762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136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136</v>
      </c>
      <c r="BM226" s="224" t="s">
        <v>344</v>
      </c>
    </row>
    <row r="227" s="12" customFormat="1" ht="22.8" customHeight="1">
      <c r="A227" s="12"/>
      <c r="B227" s="196"/>
      <c r="C227" s="197"/>
      <c r="D227" s="198" t="s">
        <v>75</v>
      </c>
      <c r="E227" s="210" t="s">
        <v>345</v>
      </c>
      <c r="F227" s="210" t="s">
        <v>346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SUM(P228:P232)</f>
        <v>0</v>
      </c>
      <c r="Q227" s="204"/>
      <c r="R227" s="205">
        <f>SUM(R228:R232)</f>
        <v>0</v>
      </c>
      <c r="S227" s="204"/>
      <c r="T227" s="206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81</v>
      </c>
      <c r="AT227" s="208" t="s">
        <v>75</v>
      </c>
      <c r="AU227" s="208" t="s">
        <v>81</v>
      </c>
      <c r="AY227" s="207" t="s">
        <v>129</v>
      </c>
      <c r="BK227" s="209">
        <f>SUM(BK228:BK232)</f>
        <v>0</v>
      </c>
    </row>
    <row r="228" s="2" customFormat="1" ht="21.75" customHeight="1">
      <c r="A228" s="38"/>
      <c r="B228" s="39"/>
      <c r="C228" s="212" t="s">
        <v>347</v>
      </c>
      <c r="D228" s="212" t="s">
        <v>132</v>
      </c>
      <c r="E228" s="213" t="s">
        <v>348</v>
      </c>
      <c r="F228" s="214" t="s">
        <v>349</v>
      </c>
      <c r="G228" s="215" t="s">
        <v>350</v>
      </c>
      <c r="H228" s="216">
        <v>7.8140000000000001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136</v>
      </c>
      <c r="AT228" s="224" t="s">
        <v>132</v>
      </c>
      <c r="AU228" s="224" t="s">
        <v>137</v>
      </c>
      <c r="AY228" s="17" t="s">
        <v>129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137</v>
      </c>
      <c r="BK228" s="225">
        <f>ROUND(I228*H228,2)</f>
        <v>0</v>
      </c>
      <c r="BL228" s="17" t="s">
        <v>136</v>
      </c>
      <c r="BM228" s="224" t="s">
        <v>351</v>
      </c>
    </row>
    <row r="229" s="2" customFormat="1" ht="21.75" customHeight="1">
      <c r="A229" s="38"/>
      <c r="B229" s="39"/>
      <c r="C229" s="212" t="s">
        <v>352</v>
      </c>
      <c r="D229" s="212" t="s">
        <v>132</v>
      </c>
      <c r="E229" s="213" t="s">
        <v>353</v>
      </c>
      <c r="F229" s="214" t="s">
        <v>354</v>
      </c>
      <c r="G229" s="215" t="s">
        <v>350</v>
      </c>
      <c r="H229" s="216">
        <v>7.8140000000000001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136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136</v>
      </c>
      <c r="BM229" s="224" t="s">
        <v>355</v>
      </c>
    </row>
    <row r="230" s="2" customFormat="1" ht="21.75" customHeight="1">
      <c r="A230" s="38"/>
      <c r="B230" s="39"/>
      <c r="C230" s="212" t="s">
        <v>356</v>
      </c>
      <c r="D230" s="212" t="s">
        <v>132</v>
      </c>
      <c r="E230" s="213" t="s">
        <v>357</v>
      </c>
      <c r="F230" s="214" t="s">
        <v>358</v>
      </c>
      <c r="G230" s="215" t="s">
        <v>350</v>
      </c>
      <c r="H230" s="216">
        <v>78.140000000000001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136</v>
      </c>
      <c r="AT230" s="224" t="s">
        <v>132</v>
      </c>
      <c r="AU230" s="224" t="s">
        <v>137</v>
      </c>
      <c r="AY230" s="17" t="s">
        <v>129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137</v>
      </c>
      <c r="BK230" s="225">
        <f>ROUND(I230*H230,2)</f>
        <v>0</v>
      </c>
      <c r="BL230" s="17" t="s">
        <v>136</v>
      </c>
      <c r="BM230" s="224" t="s">
        <v>359</v>
      </c>
    </row>
    <row r="231" s="13" customFormat="1">
      <c r="A231" s="13"/>
      <c r="B231" s="226"/>
      <c r="C231" s="227"/>
      <c r="D231" s="228" t="s">
        <v>143</v>
      </c>
      <c r="E231" s="227"/>
      <c r="F231" s="230" t="s">
        <v>360</v>
      </c>
      <c r="G231" s="227"/>
      <c r="H231" s="231">
        <v>78.140000000000001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143</v>
      </c>
      <c r="AU231" s="237" t="s">
        <v>137</v>
      </c>
      <c r="AV231" s="13" t="s">
        <v>137</v>
      </c>
      <c r="AW231" s="13" t="s">
        <v>4</v>
      </c>
      <c r="AX231" s="13" t="s">
        <v>81</v>
      </c>
      <c r="AY231" s="237" t="s">
        <v>129</v>
      </c>
    </row>
    <row r="232" s="2" customFormat="1" ht="21.75" customHeight="1">
      <c r="A232" s="38"/>
      <c r="B232" s="39"/>
      <c r="C232" s="212" t="s">
        <v>361</v>
      </c>
      <c r="D232" s="212" t="s">
        <v>132</v>
      </c>
      <c r="E232" s="213" t="s">
        <v>362</v>
      </c>
      <c r="F232" s="214" t="s">
        <v>363</v>
      </c>
      <c r="G232" s="215" t="s">
        <v>350</v>
      </c>
      <c r="H232" s="216">
        <v>7.8140000000000001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136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136</v>
      </c>
      <c r="BM232" s="224" t="s">
        <v>364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365</v>
      </c>
      <c r="F233" s="210" t="s">
        <v>346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P234</f>
        <v>0</v>
      </c>
      <c r="Q233" s="204"/>
      <c r="R233" s="205">
        <f>R234</f>
        <v>0</v>
      </c>
      <c r="S233" s="204"/>
      <c r="T233" s="206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81</v>
      </c>
      <c r="AT233" s="208" t="s">
        <v>75</v>
      </c>
      <c r="AU233" s="208" t="s">
        <v>81</v>
      </c>
      <c r="AY233" s="207" t="s">
        <v>129</v>
      </c>
      <c r="BK233" s="209">
        <f>BK234</f>
        <v>0</v>
      </c>
    </row>
    <row r="234" s="2" customFormat="1" ht="16.5" customHeight="1">
      <c r="A234" s="38"/>
      <c r="B234" s="39"/>
      <c r="C234" s="212" t="s">
        <v>366</v>
      </c>
      <c r="D234" s="212" t="s">
        <v>132</v>
      </c>
      <c r="E234" s="213" t="s">
        <v>367</v>
      </c>
      <c r="F234" s="214" t="s">
        <v>368</v>
      </c>
      <c r="G234" s="215" t="s">
        <v>350</v>
      </c>
      <c r="H234" s="216">
        <v>4.3559999999999999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136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136</v>
      </c>
      <c r="BM234" s="224" t="s">
        <v>369</v>
      </c>
    </row>
    <row r="235" s="12" customFormat="1" ht="25.92" customHeight="1">
      <c r="A235" s="12"/>
      <c r="B235" s="196"/>
      <c r="C235" s="197"/>
      <c r="D235" s="198" t="s">
        <v>75</v>
      </c>
      <c r="E235" s="199" t="s">
        <v>370</v>
      </c>
      <c r="F235" s="199" t="s">
        <v>371</v>
      </c>
      <c r="G235" s="197"/>
      <c r="H235" s="197"/>
      <c r="I235" s="200"/>
      <c r="J235" s="201">
        <f>BK235</f>
        <v>0</v>
      </c>
      <c r="K235" s="197"/>
      <c r="L235" s="202"/>
      <c r="M235" s="203"/>
      <c r="N235" s="204"/>
      <c r="O235" s="204"/>
      <c r="P235" s="205">
        <f>P236+P246+P252+P263+P273+P291+P298+P309+P318+P323+P339+P364+P372+P394</f>
        <v>0</v>
      </c>
      <c r="Q235" s="204"/>
      <c r="R235" s="205">
        <f>R236+R246+R252+R263+R273+R291+R298+R309+R318+R323+R339+R364+R372+R394</f>
        <v>1.1900488290000002</v>
      </c>
      <c r="S235" s="204"/>
      <c r="T235" s="206">
        <f>T236+T246+T252+T263+T273+T291+T298+T309+T318+T323+T339+T364+T372+T394</f>
        <v>0.032553299999999993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137</v>
      </c>
      <c r="AT235" s="208" t="s">
        <v>75</v>
      </c>
      <c r="AU235" s="208" t="s">
        <v>76</v>
      </c>
      <c r="AY235" s="207" t="s">
        <v>129</v>
      </c>
      <c r="BK235" s="209">
        <f>BK236+BK246+BK252+BK263+BK273+BK291+BK298+BK309+BK318+BK323+BK339+BK364+BK372+BK394</f>
        <v>0</v>
      </c>
    </row>
    <row r="236" s="12" customFormat="1" ht="22.8" customHeight="1">
      <c r="A236" s="12"/>
      <c r="B236" s="196"/>
      <c r="C236" s="197"/>
      <c r="D236" s="198" t="s">
        <v>75</v>
      </c>
      <c r="E236" s="210" t="s">
        <v>372</v>
      </c>
      <c r="F236" s="210" t="s">
        <v>373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SUM(P237:P245)</f>
        <v>0</v>
      </c>
      <c r="Q236" s="204"/>
      <c r="R236" s="205">
        <f>SUM(R237:R245)</f>
        <v>0.076545000000000002</v>
      </c>
      <c r="S236" s="204"/>
      <c r="T236" s="206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137</v>
      </c>
      <c r="AT236" s="208" t="s">
        <v>75</v>
      </c>
      <c r="AU236" s="208" t="s">
        <v>81</v>
      </c>
      <c r="AY236" s="207" t="s">
        <v>129</v>
      </c>
      <c r="BK236" s="209">
        <f>SUM(BK237:BK245)</f>
        <v>0</v>
      </c>
    </row>
    <row r="237" s="2" customFormat="1" ht="16.5" customHeight="1">
      <c r="A237" s="38"/>
      <c r="B237" s="39"/>
      <c r="C237" s="212" t="s">
        <v>374</v>
      </c>
      <c r="D237" s="212" t="s">
        <v>132</v>
      </c>
      <c r="E237" s="213" t="s">
        <v>375</v>
      </c>
      <c r="F237" s="214" t="s">
        <v>376</v>
      </c>
      <c r="G237" s="215" t="s">
        <v>141</v>
      </c>
      <c r="H237" s="216">
        <v>3.6000000000000001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0.0044999999999999997</v>
      </c>
      <c r="R237" s="222">
        <f>Q237*H237</f>
        <v>0.016199999999999999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215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215</v>
      </c>
      <c r="BM237" s="224" t="s">
        <v>377</v>
      </c>
    </row>
    <row r="238" s="13" customFormat="1">
      <c r="A238" s="13"/>
      <c r="B238" s="226"/>
      <c r="C238" s="227"/>
      <c r="D238" s="228" t="s">
        <v>143</v>
      </c>
      <c r="E238" s="229" t="s">
        <v>1</v>
      </c>
      <c r="F238" s="230" t="s">
        <v>170</v>
      </c>
      <c r="G238" s="227"/>
      <c r="H238" s="231">
        <v>3.6000000000000001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143</v>
      </c>
      <c r="AU238" s="237" t="s">
        <v>137</v>
      </c>
      <c r="AV238" s="13" t="s">
        <v>137</v>
      </c>
      <c r="AW238" s="13" t="s">
        <v>32</v>
      </c>
      <c r="AX238" s="13" t="s">
        <v>81</v>
      </c>
      <c r="AY238" s="237" t="s">
        <v>129</v>
      </c>
    </row>
    <row r="239" s="2" customFormat="1" ht="16.5" customHeight="1">
      <c r="A239" s="38"/>
      <c r="B239" s="39"/>
      <c r="C239" s="212" t="s">
        <v>378</v>
      </c>
      <c r="D239" s="212" t="s">
        <v>132</v>
      </c>
      <c r="E239" s="213" t="s">
        <v>379</v>
      </c>
      <c r="F239" s="214" t="s">
        <v>380</v>
      </c>
      <c r="G239" s="215" t="s">
        <v>141</v>
      </c>
      <c r="H239" s="216">
        <v>4.5099999999999998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0.0044999999999999997</v>
      </c>
      <c r="R239" s="222">
        <f>Q239*H239</f>
        <v>0.020294999999999997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215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215</v>
      </c>
      <c r="BM239" s="224" t="s">
        <v>381</v>
      </c>
    </row>
    <row r="240" s="13" customFormat="1">
      <c r="A240" s="13"/>
      <c r="B240" s="226"/>
      <c r="C240" s="227"/>
      <c r="D240" s="228" t="s">
        <v>143</v>
      </c>
      <c r="E240" s="229" t="s">
        <v>1</v>
      </c>
      <c r="F240" s="230" t="s">
        <v>382</v>
      </c>
      <c r="G240" s="227"/>
      <c r="H240" s="231">
        <v>1.855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143</v>
      </c>
      <c r="AU240" s="237" t="s">
        <v>137</v>
      </c>
      <c r="AV240" s="13" t="s">
        <v>137</v>
      </c>
      <c r="AW240" s="13" t="s">
        <v>32</v>
      </c>
      <c r="AX240" s="13" t="s">
        <v>76</v>
      </c>
      <c r="AY240" s="237" t="s">
        <v>129</v>
      </c>
    </row>
    <row r="241" s="13" customFormat="1">
      <c r="A241" s="13"/>
      <c r="B241" s="226"/>
      <c r="C241" s="227"/>
      <c r="D241" s="228" t="s">
        <v>143</v>
      </c>
      <c r="E241" s="229" t="s">
        <v>1</v>
      </c>
      <c r="F241" s="230" t="s">
        <v>383</v>
      </c>
      <c r="G241" s="227"/>
      <c r="H241" s="231">
        <v>2.6549999999999998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143</v>
      </c>
      <c r="AU241" s="237" t="s">
        <v>137</v>
      </c>
      <c r="AV241" s="13" t="s">
        <v>137</v>
      </c>
      <c r="AW241" s="13" t="s">
        <v>32</v>
      </c>
      <c r="AX241" s="13" t="s">
        <v>76</v>
      </c>
      <c r="AY241" s="237" t="s">
        <v>129</v>
      </c>
    </row>
    <row r="242" s="15" customFormat="1">
      <c r="A242" s="15"/>
      <c r="B242" s="248"/>
      <c r="C242" s="249"/>
      <c r="D242" s="228" t="s">
        <v>143</v>
      </c>
      <c r="E242" s="250" t="s">
        <v>1</v>
      </c>
      <c r="F242" s="251" t="s">
        <v>182</v>
      </c>
      <c r="G242" s="249"/>
      <c r="H242" s="252">
        <v>4.5099999999999998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143</v>
      </c>
      <c r="AU242" s="258" t="s">
        <v>137</v>
      </c>
      <c r="AV242" s="15" t="s">
        <v>136</v>
      </c>
      <c r="AW242" s="15" t="s">
        <v>32</v>
      </c>
      <c r="AX242" s="15" t="s">
        <v>81</v>
      </c>
      <c r="AY242" s="258" t="s">
        <v>129</v>
      </c>
    </row>
    <row r="243" s="2" customFormat="1" ht="16.5" customHeight="1">
      <c r="A243" s="38"/>
      <c r="B243" s="39"/>
      <c r="C243" s="212" t="s">
        <v>384</v>
      </c>
      <c r="D243" s="212" t="s">
        <v>132</v>
      </c>
      <c r="E243" s="213" t="s">
        <v>385</v>
      </c>
      <c r="F243" s="214" t="s">
        <v>386</v>
      </c>
      <c r="G243" s="215" t="s">
        <v>147</v>
      </c>
      <c r="H243" s="216">
        <v>8.9000000000000004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0.0044999999999999997</v>
      </c>
      <c r="R243" s="222">
        <f>Q243*H243</f>
        <v>0.040049999999999995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215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215</v>
      </c>
      <c r="BM243" s="224" t="s">
        <v>387</v>
      </c>
    </row>
    <row r="244" s="13" customFormat="1">
      <c r="A244" s="13"/>
      <c r="B244" s="226"/>
      <c r="C244" s="227"/>
      <c r="D244" s="228" t="s">
        <v>143</v>
      </c>
      <c r="E244" s="229" t="s">
        <v>1</v>
      </c>
      <c r="F244" s="230" t="s">
        <v>388</v>
      </c>
      <c r="G244" s="227"/>
      <c r="H244" s="231">
        <v>8.9000000000000004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143</v>
      </c>
      <c r="AU244" s="237" t="s">
        <v>137</v>
      </c>
      <c r="AV244" s="13" t="s">
        <v>137</v>
      </c>
      <c r="AW244" s="13" t="s">
        <v>32</v>
      </c>
      <c r="AX244" s="13" t="s">
        <v>81</v>
      </c>
      <c r="AY244" s="237" t="s">
        <v>129</v>
      </c>
    </row>
    <row r="245" s="2" customFormat="1" ht="21.75" customHeight="1">
      <c r="A245" s="38"/>
      <c r="B245" s="39"/>
      <c r="C245" s="212" t="s">
        <v>389</v>
      </c>
      <c r="D245" s="212" t="s">
        <v>132</v>
      </c>
      <c r="E245" s="213" t="s">
        <v>390</v>
      </c>
      <c r="F245" s="214" t="s">
        <v>391</v>
      </c>
      <c r="G245" s="215" t="s">
        <v>350</v>
      </c>
      <c r="H245" s="216">
        <v>0.076999999999999999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215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215</v>
      </c>
      <c r="BM245" s="224" t="s">
        <v>392</v>
      </c>
    </row>
    <row r="246" s="12" customFormat="1" ht="22.8" customHeight="1">
      <c r="A246" s="12"/>
      <c r="B246" s="196"/>
      <c r="C246" s="197"/>
      <c r="D246" s="198" t="s">
        <v>75</v>
      </c>
      <c r="E246" s="210" t="s">
        <v>393</v>
      </c>
      <c r="F246" s="210" t="s">
        <v>394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SUM(P247:P251)</f>
        <v>0</v>
      </c>
      <c r="Q246" s="204"/>
      <c r="R246" s="205">
        <f>SUM(R247:R251)</f>
        <v>0.0073440000000000007</v>
      </c>
      <c r="S246" s="204"/>
      <c r="T246" s="206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137</v>
      </c>
      <c r="AT246" s="208" t="s">
        <v>75</v>
      </c>
      <c r="AU246" s="208" t="s">
        <v>81</v>
      </c>
      <c r="AY246" s="207" t="s">
        <v>129</v>
      </c>
      <c r="BK246" s="209">
        <f>SUM(BK247:BK251)</f>
        <v>0</v>
      </c>
    </row>
    <row r="247" s="2" customFormat="1" ht="21.75" customHeight="1">
      <c r="A247" s="38"/>
      <c r="B247" s="39"/>
      <c r="C247" s="212" t="s">
        <v>395</v>
      </c>
      <c r="D247" s="212" t="s">
        <v>132</v>
      </c>
      <c r="E247" s="213" t="s">
        <v>396</v>
      </c>
      <c r="F247" s="214" t="s">
        <v>397</v>
      </c>
      <c r="G247" s="215" t="s">
        <v>141</v>
      </c>
      <c r="H247" s="216">
        <v>3.6000000000000001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215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215</v>
      </c>
      <c r="BM247" s="224" t="s">
        <v>398</v>
      </c>
    </row>
    <row r="248" s="2" customFormat="1" ht="16.5" customHeight="1">
      <c r="A248" s="38"/>
      <c r="B248" s="39"/>
      <c r="C248" s="259" t="s">
        <v>399</v>
      </c>
      <c r="D248" s="259" t="s">
        <v>211</v>
      </c>
      <c r="E248" s="260" t="s">
        <v>400</v>
      </c>
      <c r="F248" s="261" t="s">
        <v>401</v>
      </c>
      <c r="G248" s="262" t="s">
        <v>141</v>
      </c>
      <c r="H248" s="263">
        <v>3.6720000000000002</v>
      </c>
      <c r="I248" s="264"/>
      <c r="J248" s="265">
        <f>ROUND(I248*H248,2)</f>
        <v>0</v>
      </c>
      <c r="K248" s="266"/>
      <c r="L248" s="267"/>
      <c r="M248" s="268" t="s">
        <v>1</v>
      </c>
      <c r="N248" s="269" t="s">
        <v>42</v>
      </c>
      <c r="O248" s="91"/>
      <c r="P248" s="222">
        <f>O248*H248</f>
        <v>0</v>
      </c>
      <c r="Q248" s="222">
        <v>0.002</v>
      </c>
      <c r="R248" s="222">
        <f>Q248*H248</f>
        <v>0.0073440000000000007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284</v>
      </c>
      <c r="AT248" s="224" t="s">
        <v>211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215</v>
      </c>
      <c r="BM248" s="224" t="s">
        <v>402</v>
      </c>
    </row>
    <row r="249" s="13" customFormat="1">
      <c r="A249" s="13"/>
      <c r="B249" s="226"/>
      <c r="C249" s="227"/>
      <c r="D249" s="228" t="s">
        <v>143</v>
      </c>
      <c r="E249" s="227"/>
      <c r="F249" s="230" t="s">
        <v>403</v>
      </c>
      <c r="G249" s="227"/>
      <c r="H249" s="231">
        <v>3.6720000000000002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143</v>
      </c>
      <c r="AU249" s="237" t="s">
        <v>137</v>
      </c>
      <c r="AV249" s="13" t="s">
        <v>137</v>
      </c>
      <c r="AW249" s="13" t="s">
        <v>4</v>
      </c>
      <c r="AX249" s="13" t="s">
        <v>81</v>
      </c>
      <c r="AY249" s="237" t="s">
        <v>129</v>
      </c>
    </row>
    <row r="250" s="2" customFormat="1" ht="16.5" customHeight="1">
      <c r="A250" s="38"/>
      <c r="B250" s="39"/>
      <c r="C250" s="212" t="s">
        <v>404</v>
      </c>
      <c r="D250" s="212" t="s">
        <v>132</v>
      </c>
      <c r="E250" s="213" t="s">
        <v>405</v>
      </c>
      <c r="F250" s="214" t="s">
        <v>406</v>
      </c>
      <c r="G250" s="215" t="s">
        <v>325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215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215</v>
      </c>
      <c r="BM250" s="224" t="s">
        <v>407</v>
      </c>
    </row>
    <row r="251" s="2" customFormat="1" ht="21.75" customHeight="1">
      <c r="A251" s="38"/>
      <c r="B251" s="39"/>
      <c r="C251" s="212" t="s">
        <v>408</v>
      </c>
      <c r="D251" s="212" t="s">
        <v>132</v>
      </c>
      <c r="E251" s="213" t="s">
        <v>409</v>
      </c>
      <c r="F251" s="214" t="s">
        <v>410</v>
      </c>
      <c r="G251" s="215" t="s">
        <v>350</v>
      </c>
      <c r="H251" s="216">
        <v>0.0070000000000000001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215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215</v>
      </c>
      <c r="BM251" s="224" t="s">
        <v>411</v>
      </c>
    </row>
    <row r="252" s="12" customFormat="1" ht="22.8" customHeight="1">
      <c r="A252" s="12"/>
      <c r="B252" s="196"/>
      <c r="C252" s="197"/>
      <c r="D252" s="198" t="s">
        <v>75</v>
      </c>
      <c r="E252" s="210" t="s">
        <v>412</v>
      </c>
      <c r="F252" s="210" t="s">
        <v>413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SUM(P253:P262)</f>
        <v>0</v>
      </c>
      <c r="Q252" s="204"/>
      <c r="R252" s="205">
        <f>SUM(R253:R262)</f>
        <v>0.0034840000000000001</v>
      </c>
      <c r="S252" s="204"/>
      <c r="T252" s="206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137</v>
      </c>
      <c r="AT252" s="208" t="s">
        <v>75</v>
      </c>
      <c r="AU252" s="208" t="s">
        <v>81</v>
      </c>
      <c r="AY252" s="207" t="s">
        <v>129</v>
      </c>
      <c r="BK252" s="209">
        <f>SUM(BK253:BK262)</f>
        <v>0</v>
      </c>
    </row>
    <row r="253" s="2" customFormat="1" ht="21.75" customHeight="1">
      <c r="A253" s="38"/>
      <c r="B253" s="39"/>
      <c r="C253" s="212" t="s">
        <v>414</v>
      </c>
      <c r="D253" s="212" t="s">
        <v>132</v>
      </c>
      <c r="E253" s="213" t="s">
        <v>415</v>
      </c>
      <c r="F253" s="214" t="s">
        <v>416</v>
      </c>
      <c r="G253" s="215" t="s">
        <v>147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0.0012600000000000001</v>
      </c>
      <c r="R253" s="222">
        <f>Q253*H253</f>
        <v>0.0012600000000000001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136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136</v>
      </c>
      <c r="BM253" s="224" t="s">
        <v>417</v>
      </c>
    </row>
    <row r="254" s="2" customFormat="1" ht="21.75" customHeight="1">
      <c r="A254" s="38"/>
      <c r="B254" s="39"/>
      <c r="C254" s="212" t="s">
        <v>418</v>
      </c>
      <c r="D254" s="212" t="s">
        <v>132</v>
      </c>
      <c r="E254" s="213" t="s">
        <v>419</v>
      </c>
      <c r="F254" s="214" t="s">
        <v>420</v>
      </c>
      <c r="G254" s="215" t="s">
        <v>147</v>
      </c>
      <c r="H254" s="216">
        <v>1.1000000000000001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0.00029</v>
      </c>
      <c r="R254" s="222">
        <f>Q254*H254</f>
        <v>0.000319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215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215</v>
      </c>
      <c r="BM254" s="224" t="s">
        <v>421</v>
      </c>
    </row>
    <row r="255" s="2" customFormat="1" ht="21.75" customHeight="1">
      <c r="A255" s="38"/>
      <c r="B255" s="39"/>
      <c r="C255" s="212" t="s">
        <v>422</v>
      </c>
      <c r="D255" s="212" t="s">
        <v>132</v>
      </c>
      <c r="E255" s="213" t="s">
        <v>423</v>
      </c>
      <c r="F255" s="214" t="s">
        <v>424</v>
      </c>
      <c r="G255" s="215" t="s">
        <v>147</v>
      </c>
      <c r="H255" s="216">
        <v>3.5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0.00035</v>
      </c>
      <c r="R255" s="222">
        <f>Q255*H255</f>
        <v>0.001225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215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215</v>
      </c>
      <c r="BM255" s="224" t="s">
        <v>425</v>
      </c>
    </row>
    <row r="256" s="2" customFormat="1" ht="16.5" customHeight="1">
      <c r="A256" s="38"/>
      <c r="B256" s="39"/>
      <c r="C256" s="212" t="s">
        <v>426</v>
      </c>
      <c r="D256" s="212" t="s">
        <v>132</v>
      </c>
      <c r="E256" s="213" t="s">
        <v>427</v>
      </c>
      <c r="F256" s="214" t="s">
        <v>428</v>
      </c>
      <c r="G256" s="215" t="s">
        <v>135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0.00034000000000000002</v>
      </c>
      <c r="R256" s="222">
        <f>Q256*H256</f>
        <v>0.00034000000000000002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215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215</v>
      </c>
      <c r="BM256" s="224" t="s">
        <v>429</v>
      </c>
    </row>
    <row r="257" s="2" customFormat="1" ht="16.5" customHeight="1">
      <c r="A257" s="38"/>
      <c r="B257" s="39"/>
      <c r="C257" s="212" t="s">
        <v>430</v>
      </c>
      <c r="D257" s="212" t="s">
        <v>132</v>
      </c>
      <c r="E257" s="213" t="s">
        <v>431</v>
      </c>
      <c r="F257" s="214" t="s">
        <v>432</v>
      </c>
      <c r="G257" s="215" t="s">
        <v>135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0.00034000000000000002</v>
      </c>
      <c r="R257" s="222">
        <f>Q257*H257</f>
        <v>0.00034000000000000002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215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215</v>
      </c>
      <c r="BM257" s="224" t="s">
        <v>433</v>
      </c>
    </row>
    <row r="258" s="2" customFormat="1" ht="21.75" customHeight="1">
      <c r="A258" s="38"/>
      <c r="B258" s="39"/>
      <c r="C258" s="212" t="s">
        <v>434</v>
      </c>
      <c r="D258" s="212" t="s">
        <v>132</v>
      </c>
      <c r="E258" s="213" t="s">
        <v>435</v>
      </c>
      <c r="F258" s="214" t="s">
        <v>436</v>
      </c>
      <c r="G258" s="215" t="s">
        <v>147</v>
      </c>
      <c r="H258" s="216">
        <v>5.5999999999999996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215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215</v>
      </c>
      <c r="BM258" s="224" t="s">
        <v>437</v>
      </c>
    </row>
    <row r="259" s="13" customFormat="1">
      <c r="A259" s="13"/>
      <c r="B259" s="226"/>
      <c r="C259" s="227"/>
      <c r="D259" s="228" t="s">
        <v>143</v>
      </c>
      <c r="E259" s="229" t="s">
        <v>1</v>
      </c>
      <c r="F259" s="230" t="s">
        <v>438</v>
      </c>
      <c r="G259" s="227"/>
      <c r="H259" s="231">
        <v>5.5999999999999996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143</v>
      </c>
      <c r="AU259" s="237" t="s">
        <v>137</v>
      </c>
      <c r="AV259" s="13" t="s">
        <v>137</v>
      </c>
      <c r="AW259" s="13" t="s">
        <v>32</v>
      </c>
      <c r="AX259" s="13" t="s">
        <v>81</v>
      </c>
      <c r="AY259" s="237" t="s">
        <v>129</v>
      </c>
    </row>
    <row r="260" s="2" customFormat="1" ht="16.5" customHeight="1">
      <c r="A260" s="38"/>
      <c r="B260" s="39"/>
      <c r="C260" s="212" t="s">
        <v>439</v>
      </c>
      <c r="D260" s="212" t="s">
        <v>132</v>
      </c>
      <c r="E260" s="213" t="s">
        <v>440</v>
      </c>
      <c r="F260" s="214" t="s">
        <v>441</v>
      </c>
      <c r="G260" s="215" t="s">
        <v>325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215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215</v>
      </c>
      <c r="BM260" s="224" t="s">
        <v>442</v>
      </c>
    </row>
    <row r="261" s="2" customFormat="1" ht="16.5" customHeight="1">
      <c r="A261" s="38"/>
      <c r="B261" s="39"/>
      <c r="C261" s="212" t="s">
        <v>443</v>
      </c>
      <c r="D261" s="212" t="s">
        <v>132</v>
      </c>
      <c r="E261" s="213" t="s">
        <v>444</v>
      </c>
      <c r="F261" s="214" t="s">
        <v>445</v>
      </c>
      <c r="G261" s="215" t="s">
        <v>325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215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215</v>
      </c>
      <c r="BM261" s="224" t="s">
        <v>446</v>
      </c>
    </row>
    <row r="262" s="2" customFormat="1" ht="21.75" customHeight="1">
      <c r="A262" s="38"/>
      <c r="B262" s="39"/>
      <c r="C262" s="212" t="s">
        <v>447</v>
      </c>
      <c r="D262" s="212" t="s">
        <v>132</v>
      </c>
      <c r="E262" s="213" t="s">
        <v>448</v>
      </c>
      <c r="F262" s="214" t="s">
        <v>449</v>
      </c>
      <c r="G262" s="215" t="s">
        <v>350</v>
      </c>
      <c r="H262" s="216">
        <v>0.002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215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215</v>
      </c>
      <c r="BM262" s="224" t="s">
        <v>450</v>
      </c>
    </row>
    <row r="263" s="12" customFormat="1" ht="22.8" customHeight="1">
      <c r="A263" s="12"/>
      <c r="B263" s="196"/>
      <c r="C263" s="197"/>
      <c r="D263" s="198" t="s">
        <v>75</v>
      </c>
      <c r="E263" s="210" t="s">
        <v>451</v>
      </c>
      <c r="F263" s="210" t="s">
        <v>452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SUM(P264:P272)</f>
        <v>0</v>
      </c>
      <c r="Q263" s="204"/>
      <c r="R263" s="205">
        <f>SUM(R264:R272)</f>
        <v>0.0096600000000000002</v>
      </c>
      <c r="S263" s="204"/>
      <c r="T263" s="206">
        <f>SUM(T264:T272)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137</v>
      </c>
      <c r="AT263" s="208" t="s">
        <v>75</v>
      </c>
      <c r="AU263" s="208" t="s">
        <v>81</v>
      </c>
      <c r="AY263" s="207" t="s">
        <v>129</v>
      </c>
      <c r="BK263" s="209">
        <f>SUM(BK264:BK272)</f>
        <v>0</v>
      </c>
    </row>
    <row r="264" s="2" customFormat="1" ht="21.75" customHeight="1">
      <c r="A264" s="38"/>
      <c r="B264" s="39"/>
      <c r="C264" s="212" t="s">
        <v>453</v>
      </c>
      <c r="D264" s="212" t="s">
        <v>132</v>
      </c>
      <c r="E264" s="213" t="s">
        <v>454</v>
      </c>
      <c r="F264" s="214" t="s">
        <v>455</v>
      </c>
      <c r="G264" s="215" t="s">
        <v>147</v>
      </c>
      <c r="H264" s="216">
        <v>9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0.00040000000000000002</v>
      </c>
      <c r="R264" s="222">
        <f>Q264*H264</f>
        <v>0.0036000000000000003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215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215</v>
      </c>
      <c r="BM264" s="224" t="s">
        <v>456</v>
      </c>
    </row>
    <row r="265" s="2" customFormat="1" ht="33" customHeight="1">
      <c r="A265" s="38"/>
      <c r="B265" s="39"/>
      <c r="C265" s="212" t="s">
        <v>457</v>
      </c>
      <c r="D265" s="212" t="s">
        <v>132</v>
      </c>
      <c r="E265" s="213" t="s">
        <v>458</v>
      </c>
      <c r="F265" s="214" t="s">
        <v>459</v>
      </c>
      <c r="G265" s="215" t="s">
        <v>147</v>
      </c>
      <c r="H265" s="216">
        <v>4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5.0000000000000002E-05</v>
      </c>
      <c r="R265" s="222">
        <f>Q265*H265</f>
        <v>0.00020000000000000001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215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215</v>
      </c>
      <c r="BM265" s="224" t="s">
        <v>460</v>
      </c>
    </row>
    <row r="266" s="2" customFormat="1" ht="33" customHeight="1">
      <c r="A266" s="38"/>
      <c r="B266" s="39"/>
      <c r="C266" s="212" t="s">
        <v>461</v>
      </c>
      <c r="D266" s="212" t="s">
        <v>132</v>
      </c>
      <c r="E266" s="213" t="s">
        <v>462</v>
      </c>
      <c r="F266" s="214" t="s">
        <v>463</v>
      </c>
      <c r="G266" s="215" t="s">
        <v>147</v>
      </c>
      <c r="H266" s="216">
        <v>5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6.9999999999999994E-05</v>
      </c>
      <c r="R266" s="222">
        <f>Q266*H266</f>
        <v>0.00034999999999999994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215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215</v>
      </c>
      <c r="BM266" s="224" t="s">
        <v>464</v>
      </c>
    </row>
    <row r="267" s="2" customFormat="1" ht="16.5" customHeight="1">
      <c r="A267" s="38"/>
      <c r="B267" s="39"/>
      <c r="C267" s="212" t="s">
        <v>465</v>
      </c>
      <c r="D267" s="212" t="s">
        <v>132</v>
      </c>
      <c r="E267" s="213" t="s">
        <v>466</v>
      </c>
      <c r="F267" s="214" t="s">
        <v>467</v>
      </c>
      <c r="G267" s="215" t="s">
        <v>135</v>
      </c>
      <c r="H267" s="216">
        <v>3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0.00059999999999999995</v>
      </c>
      <c r="R267" s="222">
        <f>Q267*H267</f>
        <v>0.0018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215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215</v>
      </c>
      <c r="BM267" s="224" t="s">
        <v>468</v>
      </c>
    </row>
    <row r="268" s="2" customFormat="1" ht="21.75" customHeight="1">
      <c r="A268" s="38"/>
      <c r="B268" s="39"/>
      <c r="C268" s="212" t="s">
        <v>469</v>
      </c>
      <c r="D268" s="212" t="s">
        <v>132</v>
      </c>
      <c r="E268" s="213" t="s">
        <v>470</v>
      </c>
      <c r="F268" s="214" t="s">
        <v>471</v>
      </c>
      <c r="G268" s="215" t="s">
        <v>147</v>
      </c>
      <c r="H268" s="216">
        <v>9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0.00040000000000000002</v>
      </c>
      <c r="R268" s="222">
        <f>Q268*H268</f>
        <v>0.0036000000000000003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215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215</v>
      </c>
      <c r="BM268" s="224" t="s">
        <v>472</v>
      </c>
    </row>
    <row r="269" s="2" customFormat="1" ht="21.75" customHeight="1">
      <c r="A269" s="38"/>
      <c r="B269" s="39"/>
      <c r="C269" s="212" t="s">
        <v>473</v>
      </c>
      <c r="D269" s="212" t="s">
        <v>132</v>
      </c>
      <c r="E269" s="213" t="s">
        <v>474</v>
      </c>
      <c r="F269" s="214" t="s">
        <v>475</v>
      </c>
      <c r="G269" s="215" t="s">
        <v>147</v>
      </c>
      <c r="H269" s="216">
        <v>9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1.0000000000000001E-05</v>
      </c>
      <c r="R269" s="222">
        <f>Q269*H269</f>
        <v>9.0000000000000006E-05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215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215</v>
      </c>
      <c r="BM269" s="224" t="s">
        <v>476</v>
      </c>
    </row>
    <row r="270" s="2" customFormat="1" ht="16.5" customHeight="1">
      <c r="A270" s="38"/>
      <c r="B270" s="39"/>
      <c r="C270" s="212" t="s">
        <v>477</v>
      </c>
      <c r="D270" s="212" t="s">
        <v>132</v>
      </c>
      <c r="E270" s="213" t="s">
        <v>478</v>
      </c>
      <c r="F270" s="214" t="s">
        <v>445</v>
      </c>
      <c r="G270" s="215" t="s">
        <v>325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1.0000000000000001E-05</v>
      </c>
      <c r="R270" s="222">
        <f>Q270*H270</f>
        <v>1.0000000000000001E-05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215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215</v>
      </c>
      <c r="BM270" s="224" t="s">
        <v>479</v>
      </c>
    </row>
    <row r="271" s="2" customFormat="1" ht="16.5" customHeight="1">
      <c r="A271" s="38"/>
      <c r="B271" s="39"/>
      <c r="C271" s="212" t="s">
        <v>480</v>
      </c>
      <c r="D271" s="212" t="s">
        <v>132</v>
      </c>
      <c r="E271" s="213" t="s">
        <v>481</v>
      </c>
      <c r="F271" s="214" t="s">
        <v>482</v>
      </c>
      <c r="G271" s="215" t="s">
        <v>325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1.0000000000000001E-05</v>
      </c>
      <c r="R271" s="222">
        <f>Q271*H271</f>
        <v>1.0000000000000001E-05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215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215</v>
      </c>
      <c r="BM271" s="224" t="s">
        <v>483</v>
      </c>
    </row>
    <row r="272" s="2" customFormat="1" ht="21.75" customHeight="1">
      <c r="A272" s="38"/>
      <c r="B272" s="39"/>
      <c r="C272" s="212" t="s">
        <v>484</v>
      </c>
      <c r="D272" s="212" t="s">
        <v>132</v>
      </c>
      <c r="E272" s="213" t="s">
        <v>485</v>
      </c>
      <c r="F272" s="214" t="s">
        <v>486</v>
      </c>
      <c r="G272" s="215" t="s">
        <v>350</v>
      </c>
      <c r="H272" s="216">
        <v>0.01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215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215</v>
      </c>
      <c r="BM272" s="224" t="s">
        <v>487</v>
      </c>
    </row>
    <row r="273" s="12" customFormat="1" ht="22.8" customHeight="1">
      <c r="A273" s="12"/>
      <c r="B273" s="196"/>
      <c r="C273" s="197"/>
      <c r="D273" s="198" t="s">
        <v>75</v>
      </c>
      <c r="E273" s="210" t="s">
        <v>488</v>
      </c>
      <c r="F273" s="210" t="s">
        <v>489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SUM(P274:P290)</f>
        <v>0</v>
      </c>
      <c r="Q273" s="204"/>
      <c r="R273" s="205">
        <f>SUM(R274:R290)</f>
        <v>0.024070000000000001</v>
      </c>
      <c r="S273" s="204"/>
      <c r="T273" s="206">
        <f>SUM(T274:T290)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7" t="s">
        <v>137</v>
      </c>
      <c r="AT273" s="208" t="s">
        <v>75</v>
      </c>
      <c r="AU273" s="208" t="s">
        <v>81</v>
      </c>
      <c r="AY273" s="207" t="s">
        <v>129</v>
      </c>
      <c r="BK273" s="209">
        <f>SUM(BK274:BK290)</f>
        <v>0</v>
      </c>
    </row>
    <row r="274" s="2" customFormat="1" ht="16.5" customHeight="1">
      <c r="A274" s="38"/>
      <c r="B274" s="39"/>
      <c r="C274" s="212" t="s">
        <v>490</v>
      </c>
      <c r="D274" s="212" t="s">
        <v>132</v>
      </c>
      <c r="E274" s="213" t="s">
        <v>491</v>
      </c>
      <c r="F274" s="214" t="s">
        <v>492</v>
      </c>
      <c r="G274" s="215" t="s">
        <v>231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0.024070000000000001</v>
      </c>
      <c r="R274" s="222">
        <f>Q274*H274</f>
        <v>0.024070000000000001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215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215</v>
      </c>
      <c r="BM274" s="224" t="s">
        <v>493</v>
      </c>
    </row>
    <row r="275" s="2" customFormat="1" ht="16.5" customHeight="1">
      <c r="A275" s="38"/>
      <c r="B275" s="39"/>
      <c r="C275" s="212" t="s">
        <v>494</v>
      </c>
      <c r="D275" s="212" t="s">
        <v>132</v>
      </c>
      <c r="E275" s="213" t="s">
        <v>495</v>
      </c>
      <c r="F275" s="214" t="s">
        <v>496</v>
      </c>
      <c r="G275" s="215" t="s">
        <v>231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215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215</v>
      </c>
      <c r="BM275" s="224" t="s">
        <v>497</v>
      </c>
    </row>
    <row r="276" s="2" customFormat="1" ht="16.5" customHeight="1">
      <c r="A276" s="38"/>
      <c r="B276" s="39"/>
      <c r="C276" s="212" t="s">
        <v>498</v>
      </c>
      <c r="D276" s="212" t="s">
        <v>132</v>
      </c>
      <c r="E276" s="213" t="s">
        <v>499</v>
      </c>
      <c r="F276" s="214" t="s">
        <v>500</v>
      </c>
      <c r="G276" s="215" t="s">
        <v>231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215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215</v>
      </c>
      <c r="BM276" s="224" t="s">
        <v>501</v>
      </c>
    </row>
    <row r="277" s="2" customFormat="1" ht="16.5" customHeight="1">
      <c r="A277" s="38"/>
      <c r="B277" s="39"/>
      <c r="C277" s="212" t="s">
        <v>502</v>
      </c>
      <c r="D277" s="212" t="s">
        <v>132</v>
      </c>
      <c r="E277" s="213" t="s">
        <v>503</v>
      </c>
      <c r="F277" s="214" t="s">
        <v>504</v>
      </c>
      <c r="G277" s="215" t="s">
        <v>135</v>
      </c>
      <c r="H277" s="216">
        <v>4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215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215</v>
      </c>
      <c r="BM277" s="224" t="s">
        <v>505</v>
      </c>
    </row>
    <row r="278" s="2" customFormat="1" ht="16.5" customHeight="1">
      <c r="A278" s="38"/>
      <c r="B278" s="39"/>
      <c r="C278" s="212" t="s">
        <v>506</v>
      </c>
      <c r="D278" s="212" t="s">
        <v>132</v>
      </c>
      <c r="E278" s="213" t="s">
        <v>507</v>
      </c>
      <c r="F278" s="214" t="s">
        <v>508</v>
      </c>
      <c r="G278" s="215" t="s">
        <v>135</v>
      </c>
      <c r="H278" s="216">
        <v>2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215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215</v>
      </c>
      <c r="BM278" s="224" t="s">
        <v>509</v>
      </c>
    </row>
    <row r="279" s="2" customFormat="1" ht="16.5" customHeight="1">
      <c r="A279" s="38"/>
      <c r="B279" s="39"/>
      <c r="C279" s="212" t="s">
        <v>510</v>
      </c>
      <c r="D279" s="212" t="s">
        <v>132</v>
      </c>
      <c r="E279" s="213" t="s">
        <v>511</v>
      </c>
      <c r="F279" s="214" t="s">
        <v>512</v>
      </c>
      <c r="G279" s="215" t="s">
        <v>231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215</v>
      </c>
      <c r="AT279" s="224" t="s">
        <v>132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215</v>
      </c>
      <c r="BM279" s="224" t="s">
        <v>513</v>
      </c>
    </row>
    <row r="280" s="2" customFormat="1" ht="16.5" customHeight="1">
      <c r="A280" s="38"/>
      <c r="B280" s="39"/>
      <c r="C280" s="212" t="s">
        <v>514</v>
      </c>
      <c r="D280" s="212" t="s">
        <v>132</v>
      </c>
      <c r="E280" s="213" t="s">
        <v>515</v>
      </c>
      <c r="F280" s="214" t="s">
        <v>516</v>
      </c>
      <c r="G280" s="215" t="s">
        <v>231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215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215</v>
      </c>
      <c r="BM280" s="224" t="s">
        <v>517</v>
      </c>
    </row>
    <row r="281" s="2" customFormat="1" ht="16.5" customHeight="1">
      <c r="A281" s="38"/>
      <c r="B281" s="39"/>
      <c r="C281" s="212" t="s">
        <v>518</v>
      </c>
      <c r="D281" s="212" t="s">
        <v>132</v>
      </c>
      <c r="E281" s="213" t="s">
        <v>519</v>
      </c>
      <c r="F281" s="214" t="s">
        <v>520</v>
      </c>
      <c r="G281" s="215" t="s">
        <v>231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215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215</v>
      </c>
      <c r="BM281" s="224" t="s">
        <v>521</v>
      </c>
    </row>
    <row r="282" s="2" customFormat="1" ht="16.5" customHeight="1">
      <c r="A282" s="38"/>
      <c r="B282" s="39"/>
      <c r="C282" s="212" t="s">
        <v>522</v>
      </c>
      <c r="D282" s="212" t="s">
        <v>132</v>
      </c>
      <c r="E282" s="213" t="s">
        <v>523</v>
      </c>
      <c r="F282" s="214" t="s">
        <v>524</v>
      </c>
      <c r="G282" s="215" t="s">
        <v>135</v>
      </c>
      <c r="H282" s="216">
        <v>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215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215</v>
      </c>
      <c r="BM282" s="224" t="s">
        <v>525</v>
      </c>
    </row>
    <row r="283" s="2" customFormat="1" ht="16.5" customHeight="1">
      <c r="A283" s="38"/>
      <c r="B283" s="39"/>
      <c r="C283" s="212" t="s">
        <v>526</v>
      </c>
      <c r="D283" s="212" t="s">
        <v>132</v>
      </c>
      <c r="E283" s="213" t="s">
        <v>527</v>
      </c>
      <c r="F283" s="214" t="s">
        <v>528</v>
      </c>
      <c r="G283" s="215" t="s">
        <v>135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215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215</v>
      </c>
      <c r="BM283" s="224" t="s">
        <v>529</v>
      </c>
    </row>
    <row r="284" s="2" customFormat="1" ht="16.5" customHeight="1">
      <c r="A284" s="38"/>
      <c r="B284" s="39"/>
      <c r="C284" s="212" t="s">
        <v>530</v>
      </c>
      <c r="D284" s="212" t="s">
        <v>132</v>
      </c>
      <c r="E284" s="213" t="s">
        <v>531</v>
      </c>
      <c r="F284" s="214" t="s">
        <v>532</v>
      </c>
      <c r="G284" s="215" t="s">
        <v>135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215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215</v>
      </c>
      <c r="BM284" s="224" t="s">
        <v>533</v>
      </c>
    </row>
    <row r="285" s="2" customFormat="1" ht="21.75" customHeight="1">
      <c r="A285" s="38"/>
      <c r="B285" s="39"/>
      <c r="C285" s="212" t="s">
        <v>534</v>
      </c>
      <c r="D285" s="212" t="s">
        <v>132</v>
      </c>
      <c r="E285" s="213" t="s">
        <v>535</v>
      </c>
      <c r="F285" s="214" t="s">
        <v>536</v>
      </c>
      <c r="G285" s="215" t="s">
        <v>135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215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215</v>
      </c>
      <c r="BM285" s="224" t="s">
        <v>537</v>
      </c>
    </row>
    <row r="286" s="2" customFormat="1" ht="21.75" customHeight="1">
      <c r="A286" s="38"/>
      <c r="B286" s="39"/>
      <c r="C286" s="212" t="s">
        <v>538</v>
      </c>
      <c r="D286" s="212" t="s">
        <v>132</v>
      </c>
      <c r="E286" s="213" t="s">
        <v>539</v>
      </c>
      <c r="F286" s="214" t="s">
        <v>540</v>
      </c>
      <c r="G286" s="215" t="s">
        <v>231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215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215</v>
      </c>
      <c r="BM286" s="224" t="s">
        <v>541</v>
      </c>
    </row>
    <row r="287" s="2" customFormat="1" ht="21.75" customHeight="1">
      <c r="A287" s="38"/>
      <c r="B287" s="39"/>
      <c r="C287" s="212" t="s">
        <v>542</v>
      </c>
      <c r="D287" s="212" t="s">
        <v>132</v>
      </c>
      <c r="E287" s="213" t="s">
        <v>543</v>
      </c>
      <c r="F287" s="214" t="s">
        <v>544</v>
      </c>
      <c r="G287" s="215" t="s">
        <v>350</v>
      </c>
      <c r="H287" s="216">
        <v>0.065000000000000002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215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215</v>
      </c>
      <c r="BM287" s="224" t="s">
        <v>545</v>
      </c>
    </row>
    <row r="288" s="2" customFormat="1" ht="16.5" customHeight="1">
      <c r="A288" s="38"/>
      <c r="B288" s="39"/>
      <c r="C288" s="212" t="s">
        <v>546</v>
      </c>
      <c r="D288" s="212" t="s">
        <v>132</v>
      </c>
      <c r="E288" s="213" t="s">
        <v>547</v>
      </c>
      <c r="F288" s="214" t="s">
        <v>548</v>
      </c>
      <c r="G288" s="215" t="s">
        <v>135</v>
      </c>
      <c r="H288" s="216">
        <v>2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215</v>
      </c>
      <c r="AT288" s="224" t="s">
        <v>132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215</v>
      </c>
      <c r="BM288" s="224" t="s">
        <v>549</v>
      </c>
    </row>
    <row r="289" s="2" customFormat="1" ht="21.75" customHeight="1">
      <c r="A289" s="38"/>
      <c r="B289" s="39"/>
      <c r="C289" s="212" t="s">
        <v>550</v>
      </c>
      <c r="D289" s="212" t="s">
        <v>132</v>
      </c>
      <c r="E289" s="213" t="s">
        <v>551</v>
      </c>
      <c r="F289" s="214" t="s">
        <v>552</v>
      </c>
      <c r="G289" s="215" t="s">
        <v>135</v>
      </c>
      <c r="H289" s="216">
        <v>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215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215</v>
      </c>
      <c r="BM289" s="224" t="s">
        <v>553</v>
      </c>
    </row>
    <row r="290" s="2" customFormat="1" ht="16.5" customHeight="1">
      <c r="A290" s="38"/>
      <c r="B290" s="39"/>
      <c r="C290" s="212" t="s">
        <v>554</v>
      </c>
      <c r="D290" s="212" t="s">
        <v>132</v>
      </c>
      <c r="E290" s="213" t="s">
        <v>555</v>
      </c>
      <c r="F290" s="214" t="s">
        <v>556</v>
      </c>
      <c r="G290" s="215" t="s">
        <v>135</v>
      </c>
      <c r="H290" s="216">
        <v>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215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215</v>
      </c>
      <c r="BM290" s="224" t="s">
        <v>557</v>
      </c>
    </row>
    <row r="291" s="12" customFormat="1" ht="22.8" customHeight="1">
      <c r="A291" s="12"/>
      <c r="B291" s="196"/>
      <c r="C291" s="197"/>
      <c r="D291" s="198" t="s">
        <v>75</v>
      </c>
      <c r="E291" s="210" t="s">
        <v>558</v>
      </c>
      <c r="F291" s="210" t="s">
        <v>559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SUM(P292:P297)</f>
        <v>0</v>
      </c>
      <c r="Q291" s="204"/>
      <c r="R291" s="205">
        <f>SUM(R292:R297)</f>
        <v>0.047964100000000003</v>
      </c>
      <c r="S291" s="204"/>
      <c r="T291" s="206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137</v>
      </c>
      <c r="AT291" s="208" t="s">
        <v>75</v>
      </c>
      <c r="AU291" s="208" t="s">
        <v>81</v>
      </c>
      <c r="AY291" s="207" t="s">
        <v>129</v>
      </c>
      <c r="BK291" s="209">
        <f>SUM(BK292:BK297)</f>
        <v>0</v>
      </c>
    </row>
    <row r="292" s="2" customFormat="1" ht="21.75" customHeight="1">
      <c r="A292" s="38"/>
      <c r="B292" s="39"/>
      <c r="C292" s="212" t="s">
        <v>560</v>
      </c>
      <c r="D292" s="212" t="s">
        <v>132</v>
      </c>
      <c r="E292" s="213" t="s">
        <v>561</v>
      </c>
      <c r="F292" s="214" t="s">
        <v>562</v>
      </c>
      <c r="G292" s="215" t="s">
        <v>141</v>
      </c>
      <c r="H292" s="216">
        <v>1.8300000000000001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0.025669999999999998</v>
      </c>
      <c r="R292" s="222">
        <f>Q292*H292</f>
        <v>0.0469761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215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215</v>
      </c>
      <c r="BM292" s="224" t="s">
        <v>563</v>
      </c>
    </row>
    <row r="293" s="13" customFormat="1">
      <c r="A293" s="13"/>
      <c r="B293" s="226"/>
      <c r="C293" s="227"/>
      <c r="D293" s="228" t="s">
        <v>143</v>
      </c>
      <c r="E293" s="229" t="s">
        <v>1</v>
      </c>
      <c r="F293" s="230" t="s">
        <v>564</v>
      </c>
      <c r="G293" s="227"/>
      <c r="H293" s="231">
        <v>1.8300000000000001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143</v>
      </c>
      <c r="AU293" s="237" t="s">
        <v>137</v>
      </c>
      <c r="AV293" s="13" t="s">
        <v>137</v>
      </c>
      <c r="AW293" s="13" t="s">
        <v>32</v>
      </c>
      <c r="AX293" s="13" t="s">
        <v>81</v>
      </c>
      <c r="AY293" s="237" t="s">
        <v>129</v>
      </c>
    </row>
    <row r="294" s="2" customFormat="1" ht="16.5" customHeight="1">
      <c r="A294" s="38"/>
      <c r="B294" s="39"/>
      <c r="C294" s="212" t="s">
        <v>565</v>
      </c>
      <c r="D294" s="212" t="s">
        <v>132</v>
      </c>
      <c r="E294" s="213" t="s">
        <v>566</v>
      </c>
      <c r="F294" s="214" t="s">
        <v>567</v>
      </c>
      <c r="G294" s="215" t="s">
        <v>141</v>
      </c>
      <c r="H294" s="216">
        <v>2.4700000000000002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0.00020000000000000001</v>
      </c>
      <c r="R294" s="222">
        <f>Q294*H294</f>
        <v>0.00049400000000000008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215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215</v>
      </c>
      <c r="BM294" s="224" t="s">
        <v>568</v>
      </c>
    </row>
    <row r="295" s="13" customFormat="1">
      <c r="A295" s="13"/>
      <c r="B295" s="226"/>
      <c r="C295" s="227"/>
      <c r="D295" s="228" t="s">
        <v>143</v>
      </c>
      <c r="E295" s="229" t="s">
        <v>1</v>
      </c>
      <c r="F295" s="230" t="s">
        <v>569</v>
      </c>
      <c r="G295" s="227"/>
      <c r="H295" s="231">
        <v>2.4700000000000002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143</v>
      </c>
      <c r="AU295" s="237" t="s">
        <v>137</v>
      </c>
      <c r="AV295" s="13" t="s">
        <v>137</v>
      </c>
      <c r="AW295" s="13" t="s">
        <v>32</v>
      </c>
      <c r="AX295" s="13" t="s">
        <v>81</v>
      </c>
      <c r="AY295" s="237" t="s">
        <v>129</v>
      </c>
    </row>
    <row r="296" s="2" customFormat="1" ht="16.5" customHeight="1">
      <c r="A296" s="38"/>
      <c r="B296" s="39"/>
      <c r="C296" s="212" t="s">
        <v>570</v>
      </c>
      <c r="D296" s="212" t="s">
        <v>132</v>
      </c>
      <c r="E296" s="213" t="s">
        <v>571</v>
      </c>
      <c r="F296" s="214" t="s">
        <v>572</v>
      </c>
      <c r="G296" s="215" t="s">
        <v>141</v>
      </c>
      <c r="H296" s="216">
        <v>2.4700000000000002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0.00020000000000000001</v>
      </c>
      <c r="R296" s="222">
        <f>Q296*H296</f>
        <v>0.00049400000000000008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215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215</v>
      </c>
      <c r="BM296" s="224" t="s">
        <v>573</v>
      </c>
    </row>
    <row r="297" s="2" customFormat="1" ht="21.75" customHeight="1">
      <c r="A297" s="38"/>
      <c r="B297" s="39"/>
      <c r="C297" s="212" t="s">
        <v>574</v>
      </c>
      <c r="D297" s="212" t="s">
        <v>132</v>
      </c>
      <c r="E297" s="213" t="s">
        <v>575</v>
      </c>
      <c r="F297" s="214" t="s">
        <v>576</v>
      </c>
      <c r="G297" s="215" t="s">
        <v>350</v>
      </c>
      <c r="H297" s="216">
        <v>0.048000000000000001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215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215</v>
      </c>
      <c r="BM297" s="224" t="s">
        <v>577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578</v>
      </c>
      <c r="F298" s="210" t="s">
        <v>579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SUM(P299:P308)</f>
        <v>0</v>
      </c>
      <c r="Q298" s="204"/>
      <c r="R298" s="205">
        <f>SUM(R299:R308)</f>
        <v>0.07740000000000001</v>
      </c>
      <c r="S298" s="204"/>
      <c r="T298" s="206">
        <f>SUM(T299:T308)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137</v>
      </c>
      <c r="AT298" s="208" t="s">
        <v>75</v>
      </c>
      <c r="AU298" s="208" t="s">
        <v>81</v>
      </c>
      <c r="AY298" s="207" t="s">
        <v>129</v>
      </c>
      <c r="BK298" s="209">
        <f>SUM(BK299:BK308)</f>
        <v>0</v>
      </c>
    </row>
    <row r="299" s="2" customFormat="1" ht="21.75" customHeight="1">
      <c r="A299" s="38"/>
      <c r="B299" s="39"/>
      <c r="C299" s="212" t="s">
        <v>580</v>
      </c>
      <c r="D299" s="212" t="s">
        <v>132</v>
      </c>
      <c r="E299" s="213" t="s">
        <v>581</v>
      </c>
      <c r="F299" s="214" t="s">
        <v>582</v>
      </c>
      <c r="G299" s="215" t="s">
        <v>135</v>
      </c>
      <c r="H299" s="216">
        <v>4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215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215</v>
      </c>
      <c r="BM299" s="224" t="s">
        <v>583</v>
      </c>
    </row>
    <row r="300" s="2" customFormat="1" ht="21.75" customHeight="1">
      <c r="A300" s="38"/>
      <c r="B300" s="39"/>
      <c r="C300" s="259" t="s">
        <v>584</v>
      </c>
      <c r="D300" s="259" t="s">
        <v>211</v>
      </c>
      <c r="E300" s="260" t="s">
        <v>585</v>
      </c>
      <c r="F300" s="261" t="s">
        <v>586</v>
      </c>
      <c r="G300" s="262" t="s">
        <v>135</v>
      </c>
      <c r="H300" s="263">
        <v>2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0.0138</v>
      </c>
      <c r="R300" s="222">
        <f>Q300*H300</f>
        <v>0.0276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284</v>
      </c>
      <c r="AT300" s="224" t="s">
        <v>211</v>
      </c>
      <c r="AU300" s="224" t="s">
        <v>137</v>
      </c>
      <c r="AY300" s="17" t="s">
        <v>129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137</v>
      </c>
      <c r="BK300" s="225">
        <f>ROUND(I300*H300,2)</f>
        <v>0</v>
      </c>
      <c r="BL300" s="17" t="s">
        <v>215</v>
      </c>
      <c r="BM300" s="224" t="s">
        <v>587</v>
      </c>
    </row>
    <row r="301" s="2" customFormat="1" ht="21.75" customHeight="1">
      <c r="A301" s="38"/>
      <c r="B301" s="39"/>
      <c r="C301" s="259" t="s">
        <v>588</v>
      </c>
      <c r="D301" s="259" t="s">
        <v>211</v>
      </c>
      <c r="E301" s="260" t="s">
        <v>589</v>
      </c>
      <c r="F301" s="261" t="s">
        <v>590</v>
      </c>
      <c r="G301" s="262" t="s">
        <v>135</v>
      </c>
      <c r="H301" s="263">
        <v>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0.0138</v>
      </c>
      <c r="R301" s="222">
        <f>Q301*H301</f>
        <v>0.0276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284</v>
      </c>
      <c r="AT301" s="224" t="s">
        <v>211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215</v>
      </c>
      <c r="BM301" s="224" t="s">
        <v>591</v>
      </c>
    </row>
    <row r="302" s="2" customFormat="1" ht="21.75" customHeight="1">
      <c r="A302" s="38"/>
      <c r="B302" s="39"/>
      <c r="C302" s="212" t="s">
        <v>345</v>
      </c>
      <c r="D302" s="212" t="s">
        <v>132</v>
      </c>
      <c r="E302" s="213" t="s">
        <v>592</v>
      </c>
      <c r="F302" s="214" t="s">
        <v>593</v>
      </c>
      <c r="G302" s="215" t="s">
        <v>135</v>
      </c>
      <c r="H302" s="216">
        <v>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215</v>
      </c>
      <c r="AT302" s="224" t="s">
        <v>132</v>
      </c>
      <c r="AU302" s="224" t="s">
        <v>137</v>
      </c>
      <c r="AY302" s="17" t="s">
        <v>129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137</v>
      </c>
      <c r="BK302" s="225">
        <f>ROUND(I302*H302,2)</f>
        <v>0</v>
      </c>
      <c r="BL302" s="17" t="s">
        <v>215</v>
      </c>
      <c r="BM302" s="224" t="s">
        <v>594</v>
      </c>
    </row>
    <row r="303" s="2" customFormat="1" ht="21.75" customHeight="1">
      <c r="A303" s="38"/>
      <c r="B303" s="39"/>
      <c r="C303" s="259" t="s">
        <v>595</v>
      </c>
      <c r="D303" s="259" t="s">
        <v>211</v>
      </c>
      <c r="E303" s="260" t="s">
        <v>596</v>
      </c>
      <c r="F303" s="261" t="s">
        <v>597</v>
      </c>
      <c r="G303" s="262" t="s">
        <v>135</v>
      </c>
      <c r="H303" s="263">
        <v>1</v>
      </c>
      <c r="I303" s="264"/>
      <c r="J303" s="265">
        <f>ROUND(I303*H303,2)</f>
        <v>0</v>
      </c>
      <c r="K303" s="266"/>
      <c r="L303" s="267"/>
      <c r="M303" s="268" t="s">
        <v>1</v>
      </c>
      <c r="N303" s="269" t="s">
        <v>42</v>
      </c>
      <c r="O303" s="91"/>
      <c r="P303" s="222">
        <f>O303*H303</f>
        <v>0</v>
      </c>
      <c r="Q303" s="222">
        <v>0.0138</v>
      </c>
      <c r="R303" s="222">
        <f>Q303*H303</f>
        <v>0.0138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284</v>
      </c>
      <c r="AT303" s="224" t="s">
        <v>211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215</v>
      </c>
      <c r="BM303" s="224" t="s">
        <v>598</v>
      </c>
    </row>
    <row r="304" s="2" customFormat="1" ht="16.5" customHeight="1">
      <c r="A304" s="38"/>
      <c r="B304" s="39"/>
      <c r="C304" s="212" t="s">
        <v>599</v>
      </c>
      <c r="D304" s="212" t="s">
        <v>132</v>
      </c>
      <c r="E304" s="213" t="s">
        <v>600</v>
      </c>
      <c r="F304" s="214" t="s">
        <v>601</v>
      </c>
      <c r="G304" s="215" t="s">
        <v>135</v>
      </c>
      <c r="H304" s="216">
        <v>4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215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215</v>
      </c>
      <c r="BM304" s="224" t="s">
        <v>602</v>
      </c>
    </row>
    <row r="305" s="2" customFormat="1" ht="16.5" customHeight="1">
      <c r="A305" s="38"/>
      <c r="B305" s="39"/>
      <c r="C305" s="259" t="s">
        <v>603</v>
      </c>
      <c r="D305" s="259" t="s">
        <v>211</v>
      </c>
      <c r="E305" s="260" t="s">
        <v>604</v>
      </c>
      <c r="F305" s="261" t="s">
        <v>605</v>
      </c>
      <c r="G305" s="262" t="s">
        <v>135</v>
      </c>
      <c r="H305" s="263">
        <v>4</v>
      </c>
      <c r="I305" s="264"/>
      <c r="J305" s="265">
        <f>ROUND(I305*H305,2)</f>
        <v>0</v>
      </c>
      <c r="K305" s="266"/>
      <c r="L305" s="267"/>
      <c r="M305" s="268" t="s">
        <v>1</v>
      </c>
      <c r="N305" s="269" t="s">
        <v>42</v>
      </c>
      <c r="O305" s="91"/>
      <c r="P305" s="222">
        <f>O305*H305</f>
        <v>0</v>
      </c>
      <c r="Q305" s="222">
        <v>0.0020999999999999999</v>
      </c>
      <c r="R305" s="222">
        <f>Q305*H305</f>
        <v>0.0083999999999999995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284</v>
      </c>
      <c r="AT305" s="224" t="s">
        <v>211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215</v>
      </c>
      <c r="BM305" s="224" t="s">
        <v>606</v>
      </c>
    </row>
    <row r="306" s="2" customFormat="1" ht="16.5" customHeight="1">
      <c r="A306" s="38"/>
      <c r="B306" s="39"/>
      <c r="C306" s="212" t="s">
        <v>607</v>
      </c>
      <c r="D306" s="212" t="s">
        <v>132</v>
      </c>
      <c r="E306" s="213" t="s">
        <v>608</v>
      </c>
      <c r="F306" s="214" t="s">
        <v>609</v>
      </c>
      <c r="G306" s="215" t="s">
        <v>325</v>
      </c>
      <c r="H306" s="216">
        <v>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215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215</v>
      </c>
      <c r="BM306" s="224" t="s">
        <v>610</v>
      </c>
    </row>
    <row r="307" s="2" customFormat="1" ht="16.5" customHeight="1">
      <c r="A307" s="38"/>
      <c r="B307" s="39"/>
      <c r="C307" s="212" t="s">
        <v>611</v>
      </c>
      <c r="D307" s="212" t="s">
        <v>132</v>
      </c>
      <c r="E307" s="213" t="s">
        <v>612</v>
      </c>
      <c r="F307" s="214" t="s">
        <v>613</v>
      </c>
      <c r="G307" s="215" t="s">
        <v>325</v>
      </c>
      <c r="H307" s="216">
        <v>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215</v>
      </c>
      <c r="AT307" s="224" t="s">
        <v>132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215</v>
      </c>
      <c r="BM307" s="224" t="s">
        <v>614</v>
      </c>
    </row>
    <row r="308" s="2" customFormat="1" ht="21.75" customHeight="1">
      <c r="A308" s="38"/>
      <c r="B308" s="39"/>
      <c r="C308" s="212" t="s">
        <v>615</v>
      </c>
      <c r="D308" s="212" t="s">
        <v>132</v>
      </c>
      <c r="E308" s="213" t="s">
        <v>616</v>
      </c>
      <c r="F308" s="214" t="s">
        <v>617</v>
      </c>
      <c r="G308" s="215" t="s">
        <v>350</v>
      </c>
      <c r="H308" s="216">
        <v>0.076999999999999999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215</v>
      </c>
      <c r="AT308" s="224" t="s">
        <v>132</v>
      </c>
      <c r="AU308" s="224" t="s">
        <v>137</v>
      </c>
      <c r="AY308" s="17" t="s">
        <v>129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137</v>
      </c>
      <c r="BK308" s="225">
        <f>ROUND(I308*H308,2)</f>
        <v>0</v>
      </c>
      <c r="BL308" s="17" t="s">
        <v>215</v>
      </c>
      <c r="BM308" s="224" t="s">
        <v>618</v>
      </c>
    </row>
    <row r="309" s="12" customFormat="1" ht="22.8" customHeight="1">
      <c r="A309" s="12"/>
      <c r="B309" s="196"/>
      <c r="C309" s="197"/>
      <c r="D309" s="198" t="s">
        <v>75</v>
      </c>
      <c r="E309" s="210" t="s">
        <v>619</v>
      </c>
      <c r="F309" s="210" t="s">
        <v>620</v>
      </c>
      <c r="G309" s="197"/>
      <c r="H309" s="197"/>
      <c r="I309" s="200"/>
      <c r="J309" s="211">
        <f>BK309</f>
        <v>0</v>
      </c>
      <c r="K309" s="197"/>
      <c r="L309" s="202"/>
      <c r="M309" s="203"/>
      <c r="N309" s="204"/>
      <c r="O309" s="204"/>
      <c r="P309" s="205">
        <f>SUM(P310:P317)</f>
        <v>0</v>
      </c>
      <c r="Q309" s="204"/>
      <c r="R309" s="205">
        <f>SUM(R310:R317)</f>
        <v>0.11588399999999999</v>
      </c>
      <c r="S309" s="204"/>
      <c r="T309" s="206">
        <f>SUM(T310:T317)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137</v>
      </c>
      <c r="AT309" s="208" t="s">
        <v>75</v>
      </c>
      <c r="AU309" s="208" t="s">
        <v>81</v>
      </c>
      <c r="AY309" s="207" t="s">
        <v>129</v>
      </c>
      <c r="BK309" s="209">
        <f>SUM(BK310:BK317)</f>
        <v>0</v>
      </c>
    </row>
    <row r="310" s="2" customFormat="1" ht="21.75" customHeight="1">
      <c r="A310" s="38"/>
      <c r="B310" s="39"/>
      <c r="C310" s="212" t="s">
        <v>621</v>
      </c>
      <c r="D310" s="212" t="s">
        <v>132</v>
      </c>
      <c r="E310" s="213" t="s">
        <v>622</v>
      </c>
      <c r="F310" s="214" t="s">
        <v>623</v>
      </c>
      <c r="G310" s="215" t="s">
        <v>141</v>
      </c>
      <c r="H310" s="216">
        <v>3.6000000000000001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0.00362</v>
      </c>
      <c r="R310" s="222">
        <f>Q310*H310</f>
        <v>0.013032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215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215</v>
      </c>
      <c r="BM310" s="224" t="s">
        <v>624</v>
      </c>
    </row>
    <row r="311" s="13" customFormat="1">
      <c r="A311" s="13"/>
      <c r="B311" s="226"/>
      <c r="C311" s="227"/>
      <c r="D311" s="228" t="s">
        <v>143</v>
      </c>
      <c r="E311" s="229" t="s">
        <v>1</v>
      </c>
      <c r="F311" s="230" t="s">
        <v>625</v>
      </c>
      <c r="G311" s="227"/>
      <c r="H311" s="231">
        <v>3.6000000000000001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143</v>
      </c>
      <c r="AU311" s="237" t="s">
        <v>137</v>
      </c>
      <c r="AV311" s="13" t="s">
        <v>137</v>
      </c>
      <c r="AW311" s="13" t="s">
        <v>32</v>
      </c>
      <c r="AX311" s="13" t="s">
        <v>81</v>
      </c>
      <c r="AY311" s="237" t="s">
        <v>129</v>
      </c>
    </row>
    <row r="312" s="2" customFormat="1" ht="16.5" customHeight="1">
      <c r="A312" s="38"/>
      <c r="B312" s="39"/>
      <c r="C312" s="259" t="s">
        <v>626</v>
      </c>
      <c r="D312" s="259" t="s">
        <v>211</v>
      </c>
      <c r="E312" s="260" t="s">
        <v>627</v>
      </c>
      <c r="F312" s="261" t="s">
        <v>628</v>
      </c>
      <c r="G312" s="262" t="s">
        <v>141</v>
      </c>
      <c r="H312" s="263">
        <v>3.96</v>
      </c>
      <c r="I312" s="264"/>
      <c r="J312" s="265">
        <f>ROUND(I312*H312,2)</f>
        <v>0</v>
      </c>
      <c r="K312" s="266"/>
      <c r="L312" s="267"/>
      <c r="M312" s="268" t="s">
        <v>1</v>
      </c>
      <c r="N312" s="269" t="s">
        <v>42</v>
      </c>
      <c r="O312" s="91"/>
      <c r="P312" s="222">
        <f>O312*H312</f>
        <v>0</v>
      </c>
      <c r="Q312" s="222">
        <v>0.019199999999999998</v>
      </c>
      <c r="R312" s="222">
        <f>Q312*H312</f>
        <v>0.076031999999999988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284</v>
      </c>
      <c r="AT312" s="224" t="s">
        <v>211</v>
      </c>
      <c r="AU312" s="224" t="s">
        <v>137</v>
      </c>
      <c r="AY312" s="17" t="s">
        <v>129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137</v>
      </c>
      <c r="BK312" s="225">
        <f>ROUND(I312*H312,2)</f>
        <v>0</v>
      </c>
      <c r="BL312" s="17" t="s">
        <v>215</v>
      </c>
      <c r="BM312" s="224" t="s">
        <v>629</v>
      </c>
    </row>
    <row r="313" s="13" customFormat="1">
      <c r="A313" s="13"/>
      <c r="B313" s="226"/>
      <c r="C313" s="227"/>
      <c r="D313" s="228" t="s">
        <v>143</v>
      </c>
      <c r="E313" s="227"/>
      <c r="F313" s="230" t="s">
        <v>630</v>
      </c>
      <c r="G313" s="227"/>
      <c r="H313" s="231">
        <v>3.96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143</v>
      </c>
      <c r="AU313" s="237" t="s">
        <v>137</v>
      </c>
      <c r="AV313" s="13" t="s">
        <v>137</v>
      </c>
      <c r="AW313" s="13" t="s">
        <v>4</v>
      </c>
      <c r="AX313" s="13" t="s">
        <v>81</v>
      </c>
      <c r="AY313" s="237" t="s">
        <v>129</v>
      </c>
    </row>
    <row r="314" s="2" customFormat="1" ht="21.75" customHeight="1">
      <c r="A314" s="38"/>
      <c r="B314" s="39"/>
      <c r="C314" s="212" t="s">
        <v>631</v>
      </c>
      <c r="D314" s="212" t="s">
        <v>132</v>
      </c>
      <c r="E314" s="213" t="s">
        <v>632</v>
      </c>
      <c r="F314" s="214" t="s">
        <v>633</v>
      </c>
      <c r="G314" s="215" t="s">
        <v>141</v>
      </c>
      <c r="H314" s="216">
        <v>3.6000000000000001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215</v>
      </c>
      <c r="AT314" s="224" t="s">
        <v>132</v>
      </c>
      <c r="AU314" s="224" t="s">
        <v>137</v>
      </c>
      <c r="AY314" s="17" t="s">
        <v>129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137</v>
      </c>
      <c r="BK314" s="225">
        <f>ROUND(I314*H314,2)</f>
        <v>0</v>
      </c>
      <c r="BL314" s="17" t="s">
        <v>215</v>
      </c>
      <c r="BM314" s="224" t="s">
        <v>634</v>
      </c>
    </row>
    <row r="315" s="2" customFormat="1" ht="16.5" customHeight="1">
      <c r="A315" s="38"/>
      <c r="B315" s="39"/>
      <c r="C315" s="212" t="s">
        <v>635</v>
      </c>
      <c r="D315" s="212" t="s">
        <v>132</v>
      </c>
      <c r="E315" s="213" t="s">
        <v>636</v>
      </c>
      <c r="F315" s="214" t="s">
        <v>637</v>
      </c>
      <c r="G315" s="215" t="s">
        <v>141</v>
      </c>
      <c r="H315" s="216">
        <v>3.6000000000000001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0.00029999999999999997</v>
      </c>
      <c r="R315" s="222">
        <f>Q315*H315</f>
        <v>0.00108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215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215</v>
      </c>
      <c r="BM315" s="224" t="s">
        <v>638</v>
      </c>
    </row>
    <row r="316" s="2" customFormat="1" ht="21.75" customHeight="1">
      <c r="A316" s="38"/>
      <c r="B316" s="39"/>
      <c r="C316" s="212" t="s">
        <v>639</v>
      </c>
      <c r="D316" s="212" t="s">
        <v>132</v>
      </c>
      <c r="E316" s="213" t="s">
        <v>640</v>
      </c>
      <c r="F316" s="214" t="s">
        <v>641</v>
      </c>
      <c r="G316" s="215" t="s">
        <v>141</v>
      </c>
      <c r="H316" s="216">
        <v>3.6000000000000001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0.0071500000000000001</v>
      </c>
      <c r="R316" s="222">
        <f>Q316*H316</f>
        <v>0.025740000000000002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215</v>
      </c>
      <c r="AT316" s="224" t="s">
        <v>132</v>
      </c>
      <c r="AU316" s="224" t="s">
        <v>137</v>
      </c>
      <c r="AY316" s="17" t="s">
        <v>129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137</v>
      </c>
      <c r="BK316" s="225">
        <f>ROUND(I316*H316,2)</f>
        <v>0</v>
      </c>
      <c r="BL316" s="17" t="s">
        <v>215</v>
      </c>
      <c r="BM316" s="224" t="s">
        <v>642</v>
      </c>
    </row>
    <row r="317" s="2" customFormat="1" ht="21.75" customHeight="1">
      <c r="A317" s="38"/>
      <c r="B317" s="39"/>
      <c r="C317" s="212" t="s">
        <v>643</v>
      </c>
      <c r="D317" s="212" t="s">
        <v>132</v>
      </c>
      <c r="E317" s="213" t="s">
        <v>644</v>
      </c>
      <c r="F317" s="214" t="s">
        <v>645</v>
      </c>
      <c r="G317" s="215" t="s">
        <v>350</v>
      </c>
      <c r="H317" s="216">
        <v>0.11600000000000001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215</v>
      </c>
      <c r="AT317" s="224" t="s">
        <v>132</v>
      </c>
      <c r="AU317" s="224" t="s">
        <v>137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137</v>
      </c>
      <c r="BK317" s="225">
        <f>ROUND(I317*H317,2)</f>
        <v>0</v>
      </c>
      <c r="BL317" s="17" t="s">
        <v>215</v>
      </c>
      <c r="BM317" s="224" t="s">
        <v>646</v>
      </c>
    </row>
    <row r="318" s="12" customFormat="1" ht="22.8" customHeight="1">
      <c r="A318" s="12"/>
      <c r="B318" s="196"/>
      <c r="C318" s="197"/>
      <c r="D318" s="198" t="s">
        <v>75</v>
      </c>
      <c r="E318" s="210" t="s">
        <v>647</v>
      </c>
      <c r="F318" s="210" t="s">
        <v>648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SUM(P319:P322)</f>
        <v>0</v>
      </c>
      <c r="Q318" s="204"/>
      <c r="R318" s="205">
        <f>SUM(R319:R322)</f>
        <v>0.000348</v>
      </c>
      <c r="S318" s="204"/>
      <c r="T318" s="206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7" t="s">
        <v>137</v>
      </c>
      <c r="AT318" s="208" t="s">
        <v>75</v>
      </c>
      <c r="AU318" s="208" t="s">
        <v>81</v>
      </c>
      <c r="AY318" s="207" t="s">
        <v>129</v>
      </c>
      <c r="BK318" s="209">
        <f>SUM(BK319:BK322)</f>
        <v>0</v>
      </c>
    </row>
    <row r="319" s="2" customFormat="1" ht="21.75" customHeight="1">
      <c r="A319" s="38"/>
      <c r="B319" s="39"/>
      <c r="C319" s="212" t="s">
        <v>649</v>
      </c>
      <c r="D319" s="212" t="s">
        <v>132</v>
      </c>
      <c r="E319" s="213" t="s">
        <v>650</v>
      </c>
      <c r="F319" s="214" t="s">
        <v>651</v>
      </c>
      <c r="G319" s="215" t="s">
        <v>147</v>
      </c>
      <c r="H319" s="216">
        <v>1.2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6.9999999999999994E-05</v>
      </c>
      <c r="R319" s="222">
        <f>Q319*H319</f>
        <v>8.3999999999999995E-05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215</v>
      </c>
      <c r="AT319" s="224" t="s">
        <v>132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215</v>
      </c>
      <c r="BM319" s="224" t="s">
        <v>652</v>
      </c>
    </row>
    <row r="320" s="13" customFormat="1">
      <c r="A320" s="13"/>
      <c r="B320" s="226"/>
      <c r="C320" s="227"/>
      <c r="D320" s="228" t="s">
        <v>143</v>
      </c>
      <c r="E320" s="229" t="s">
        <v>1</v>
      </c>
      <c r="F320" s="230" t="s">
        <v>321</v>
      </c>
      <c r="G320" s="227"/>
      <c r="H320" s="231">
        <v>1.2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32</v>
      </c>
      <c r="AX320" s="13" t="s">
        <v>81</v>
      </c>
      <c r="AY320" s="237" t="s">
        <v>129</v>
      </c>
    </row>
    <row r="321" s="2" customFormat="1" ht="16.5" customHeight="1">
      <c r="A321" s="38"/>
      <c r="B321" s="39"/>
      <c r="C321" s="259" t="s">
        <v>653</v>
      </c>
      <c r="D321" s="259" t="s">
        <v>211</v>
      </c>
      <c r="E321" s="260" t="s">
        <v>654</v>
      </c>
      <c r="F321" s="261" t="s">
        <v>655</v>
      </c>
      <c r="G321" s="262" t="s">
        <v>147</v>
      </c>
      <c r="H321" s="263">
        <v>1.3200000000000001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0.00020000000000000001</v>
      </c>
      <c r="R321" s="222">
        <f>Q321*H321</f>
        <v>0.00026400000000000002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284</v>
      </c>
      <c r="AT321" s="224" t="s">
        <v>211</v>
      </c>
      <c r="AU321" s="224" t="s">
        <v>137</v>
      </c>
      <c r="AY321" s="17" t="s">
        <v>129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137</v>
      </c>
      <c r="BK321" s="225">
        <f>ROUND(I321*H321,2)</f>
        <v>0</v>
      </c>
      <c r="BL321" s="17" t="s">
        <v>215</v>
      </c>
      <c r="BM321" s="224" t="s">
        <v>656</v>
      </c>
    </row>
    <row r="322" s="13" customFormat="1">
      <c r="A322" s="13"/>
      <c r="B322" s="226"/>
      <c r="C322" s="227"/>
      <c r="D322" s="228" t="s">
        <v>143</v>
      </c>
      <c r="E322" s="227"/>
      <c r="F322" s="230" t="s">
        <v>657</v>
      </c>
      <c r="G322" s="227"/>
      <c r="H322" s="231">
        <v>1.3200000000000001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4</v>
      </c>
      <c r="AX322" s="13" t="s">
        <v>81</v>
      </c>
      <c r="AY322" s="237" t="s">
        <v>129</v>
      </c>
    </row>
    <row r="323" s="12" customFormat="1" ht="22.8" customHeight="1">
      <c r="A323" s="12"/>
      <c r="B323" s="196"/>
      <c r="C323" s="197"/>
      <c r="D323" s="198" t="s">
        <v>75</v>
      </c>
      <c r="E323" s="210" t="s">
        <v>658</v>
      </c>
      <c r="F323" s="210" t="s">
        <v>659</v>
      </c>
      <c r="G323" s="197"/>
      <c r="H323" s="197"/>
      <c r="I323" s="200"/>
      <c r="J323" s="211">
        <f>BK323</f>
        <v>0</v>
      </c>
      <c r="K323" s="197"/>
      <c r="L323" s="202"/>
      <c r="M323" s="203"/>
      <c r="N323" s="204"/>
      <c r="O323" s="204"/>
      <c r="P323" s="205">
        <f>SUM(P324:P338)</f>
        <v>0</v>
      </c>
      <c r="Q323" s="204"/>
      <c r="R323" s="205">
        <f>SUM(R324:R338)</f>
        <v>0.33925188000000006</v>
      </c>
      <c r="S323" s="204"/>
      <c r="T323" s="206">
        <f>SUM(T324:T338)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137</v>
      </c>
      <c r="AT323" s="208" t="s">
        <v>75</v>
      </c>
      <c r="AU323" s="208" t="s">
        <v>81</v>
      </c>
      <c r="AY323" s="207" t="s">
        <v>129</v>
      </c>
      <c r="BK323" s="209">
        <f>SUM(BK324:BK338)</f>
        <v>0</v>
      </c>
    </row>
    <row r="324" s="2" customFormat="1" ht="21.75" customHeight="1">
      <c r="A324" s="38"/>
      <c r="B324" s="39"/>
      <c r="C324" s="212" t="s">
        <v>660</v>
      </c>
      <c r="D324" s="212" t="s">
        <v>132</v>
      </c>
      <c r="E324" s="213" t="s">
        <v>661</v>
      </c>
      <c r="F324" s="214" t="s">
        <v>662</v>
      </c>
      <c r="G324" s="215" t="s">
        <v>147</v>
      </c>
      <c r="H324" s="216">
        <v>42.740000000000002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2.0000000000000002E-05</v>
      </c>
      <c r="R324" s="222">
        <f>Q324*H324</f>
        <v>0.00085480000000000007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215</v>
      </c>
      <c r="AT324" s="224" t="s">
        <v>132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215</v>
      </c>
      <c r="BM324" s="224" t="s">
        <v>663</v>
      </c>
    </row>
    <row r="325" s="13" customFormat="1">
      <c r="A325" s="13"/>
      <c r="B325" s="226"/>
      <c r="C325" s="227"/>
      <c r="D325" s="228" t="s">
        <v>143</v>
      </c>
      <c r="E325" s="229" t="s">
        <v>1</v>
      </c>
      <c r="F325" s="230" t="s">
        <v>664</v>
      </c>
      <c r="G325" s="227"/>
      <c r="H325" s="231">
        <v>8.7200000000000006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32</v>
      </c>
      <c r="AX325" s="13" t="s">
        <v>76</v>
      </c>
      <c r="AY325" s="237" t="s">
        <v>129</v>
      </c>
    </row>
    <row r="326" s="13" customFormat="1">
      <c r="A326" s="13"/>
      <c r="B326" s="226"/>
      <c r="C326" s="227"/>
      <c r="D326" s="228" t="s">
        <v>143</v>
      </c>
      <c r="E326" s="229" t="s">
        <v>1</v>
      </c>
      <c r="F326" s="230" t="s">
        <v>665</v>
      </c>
      <c r="G326" s="227"/>
      <c r="H326" s="231">
        <v>12.52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143</v>
      </c>
      <c r="AU326" s="237" t="s">
        <v>137</v>
      </c>
      <c r="AV326" s="13" t="s">
        <v>137</v>
      </c>
      <c r="AW326" s="13" t="s">
        <v>32</v>
      </c>
      <c r="AX326" s="13" t="s">
        <v>76</v>
      </c>
      <c r="AY326" s="237" t="s">
        <v>129</v>
      </c>
    </row>
    <row r="327" s="13" customFormat="1">
      <c r="A327" s="13"/>
      <c r="B327" s="226"/>
      <c r="C327" s="227"/>
      <c r="D327" s="228" t="s">
        <v>143</v>
      </c>
      <c r="E327" s="229" t="s">
        <v>1</v>
      </c>
      <c r="F327" s="230" t="s">
        <v>666</v>
      </c>
      <c r="G327" s="227"/>
      <c r="H327" s="231">
        <v>21.5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143</v>
      </c>
      <c r="AU327" s="237" t="s">
        <v>137</v>
      </c>
      <c r="AV327" s="13" t="s">
        <v>137</v>
      </c>
      <c r="AW327" s="13" t="s">
        <v>32</v>
      </c>
      <c r="AX327" s="13" t="s">
        <v>76</v>
      </c>
      <c r="AY327" s="237" t="s">
        <v>129</v>
      </c>
    </row>
    <row r="328" s="15" customFormat="1">
      <c r="A328" s="15"/>
      <c r="B328" s="248"/>
      <c r="C328" s="249"/>
      <c r="D328" s="228" t="s">
        <v>143</v>
      </c>
      <c r="E328" s="250" t="s">
        <v>1</v>
      </c>
      <c r="F328" s="251" t="s">
        <v>182</v>
      </c>
      <c r="G328" s="249"/>
      <c r="H328" s="252">
        <v>42.740000000000002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143</v>
      </c>
      <c r="AU328" s="258" t="s">
        <v>137</v>
      </c>
      <c r="AV328" s="15" t="s">
        <v>136</v>
      </c>
      <c r="AW328" s="15" t="s">
        <v>32</v>
      </c>
      <c r="AX328" s="15" t="s">
        <v>81</v>
      </c>
      <c r="AY328" s="258" t="s">
        <v>129</v>
      </c>
    </row>
    <row r="329" s="2" customFormat="1" ht="16.5" customHeight="1">
      <c r="A329" s="38"/>
      <c r="B329" s="39"/>
      <c r="C329" s="259" t="s">
        <v>667</v>
      </c>
      <c r="D329" s="259" t="s">
        <v>211</v>
      </c>
      <c r="E329" s="260" t="s">
        <v>668</v>
      </c>
      <c r="F329" s="261" t="s">
        <v>669</v>
      </c>
      <c r="G329" s="262" t="s">
        <v>147</v>
      </c>
      <c r="H329" s="263">
        <v>44.450000000000003</v>
      </c>
      <c r="I329" s="264"/>
      <c r="J329" s="265">
        <f>ROUND(I329*H329,2)</f>
        <v>0</v>
      </c>
      <c r="K329" s="266"/>
      <c r="L329" s="267"/>
      <c r="M329" s="268" t="s">
        <v>1</v>
      </c>
      <c r="N329" s="269" t="s">
        <v>42</v>
      </c>
      <c r="O329" s="91"/>
      <c r="P329" s="222">
        <f>O329*H329</f>
        <v>0</v>
      </c>
      <c r="Q329" s="222">
        <v>0.00029999999999999997</v>
      </c>
      <c r="R329" s="222">
        <f>Q329*H329</f>
        <v>0.013335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284</v>
      </c>
      <c r="AT329" s="224" t="s">
        <v>211</v>
      </c>
      <c r="AU329" s="224" t="s">
        <v>137</v>
      </c>
      <c r="AY329" s="17" t="s">
        <v>129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137</v>
      </c>
      <c r="BK329" s="225">
        <f>ROUND(I329*H329,2)</f>
        <v>0</v>
      </c>
      <c r="BL329" s="17" t="s">
        <v>215</v>
      </c>
      <c r="BM329" s="224" t="s">
        <v>670</v>
      </c>
    </row>
    <row r="330" s="13" customFormat="1">
      <c r="A330" s="13"/>
      <c r="B330" s="226"/>
      <c r="C330" s="227"/>
      <c r="D330" s="228" t="s">
        <v>143</v>
      </c>
      <c r="E330" s="227"/>
      <c r="F330" s="230" t="s">
        <v>671</v>
      </c>
      <c r="G330" s="227"/>
      <c r="H330" s="231">
        <v>44.450000000000003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4</v>
      </c>
      <c r="AX330" s="13" t="s">
        <v>81</v>
      </c>
      <c r="AY330" s="237" t="s">
        <v>129</v>
      </c>
    </row>
    <row r="331" s="2" customFormat="1" ht="16.5" customHeight="1">
      <c r="A331" s="38"/>
      <c r="B331" s="39"/>
      <c r="C331" s="212" t="s">
        <v>672</v>
      </c>
      <c r="D331" s="212" t="s">
        <v>132</v>
      </c>
      <c r="E331" s="213" t="s">
        <v>673</v>
      </c>
      <c r="F331" s="214" t="s">
        <v>674</v>
      </c>
      <c r="G331" s="215" t="s">
        <v>141</v>
      </c>
      <c r="H331" s="216">
        <v>39.200000000000003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0.00027</v>
      </c>
      <c r="R331" s="222">
        <f>Q331*H331</f>
        <v>0.010584000000000001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215</v>
      </c>
      <c r="AT331" s="224" t="s">
        <v>132</v>
      </c>
      <c r="AU331" s="224" t="s">
        <v>137</v>
      </c>
      <c r="AY331" s="17" t="s">
        <v>129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137</v>
      </c>
      <c r="BK331" s="225">
        <f>ROUND(I331*H331,2)</f>
        <v>0</v>
      </c>
      <c r="BL331" s="17" t="s">
        <v>215</v>
      </c>
      <c r="BM331" s="224" t="s">
        <v>675</v>
      </c>
    </row>
    <row r="332" s="13" customFormat="1">
      <c r="A332" s="13"/>
      <c r="B332" s="226"/>
      <c r="C332" s="227"/>
      <c r="D332" s="228" t="s">
        <v>143</v>
      </c>
      <c r="E332" s="229" t="s">
        <v>1</v>
      </c>
      <c r="F332" s="230" t="s">
        <v>676</v>
      </c>
      <c r="G332" s="227"/>
      <c r="H332" s="231">
        <v>39.200000000000003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143</v>
      </c>
      <c r="AU332" s="237" t="s">
        <v>137</v>
      </c>
      <c r="AV332" s="13" t="s">
        <v>137</v>
      </c>
      <c r="AW332" s="13" t="s">
        <v>32</v>
      </c>
      <c r="AX332" s="13" t="s">
        <v>81</v>
      </c>
      <c r="AY332" s="237" t="s">
        <v>129</v>
      </c>
    </row>
    <row r="333" s="2" customFormat="1" ht="16.5" customHeight="1">
      <c r="A333" s="38"/>
      <c r="B333" s="39"/>
      <c r="C333" s="259" t="s">
        <v>677</v>
      </c>
      <c r="D333" s="259" t="s">
        <v>211</v>
      </c>
      <c r="E333" s="260" t="s">
        <v>678</v>
      </c>
      <c r="F333" s="261" t="s">
        <v>679</v>
      </c>
      <c r="G333" s="262" t="s">
        <v>141</v>
      </c>
      <c r="H333" s="263">
        <v>40.768000000000001</v>
      </c>
      <c r="I333" s="264"/>
      <c r="J333" s="265">
        <f>ROUND(I333*H333,2)</f>
        <v>0</v>
      </c>
      <c r="K333" s="266"/>
      <c r="L333" s="267"/>
      <c r="M333" s="268" t="s">
        <v>1</v>
      </c>
      <c r="N333" s="269" t="s">
        <v>42</v>
      </c>
      <c r="O333" s="91"/>
      <c r="P333" s="222">
        <f>O333*H333</f>
        <v>0</v>
      </c>
      <c r="Q333" s="222">
        <v>0.0025600000000000002</v>
      </c>
      <c r="R333" s="222">
        <f>Q333*H333</f>
        <v>0.10436608000000001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284</v>
      </c>
      <c r="AT333" s="224" t="s">
        <v>211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215</v>
      </c>
      <c r="BM333" s="224" t="s">
        <v>680</v>
      </c>
    </row>
    <row r="334" s="13" customFormat="1">
      <c r="A334" s="13"/>
      <c r="B334" s="226"/>
      <c r="C334" s="227"/>
      <c r="D334" s="228" t="s">
        <v>143</v>
      </c>
      <c r="E334" s="227"/>
      <c r="F334" s="230" t="s">
        <v>681</v>
      </c>
      <c r="G334" s="227"/>
      <c r="H334" s="231">
        <v>40.768000000000001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4</v>
      </c>
      <c r="AX334" s="13" t="s">
        <v>81</v>
      </c>
      <c r="AY334" s="237" t="s">
        <v>129</v>
      </c>
    </row>
    <row r="335" s="2" customFormat="1" ht="16.5" customHeight="1">
      <c r="A335" s="38"/>
      <c r="B335" s="39"/>
      <c r="C335" s="212" t="s">
        <v>682</v>
      </c>
      <c r="D335" s="212" t="s">
        <v>132</v>
      </c>
      <c r="E335" s="213" t="s">
        <v>683</v>
      </c>
      <c r="F335" s="214" t="s">
        <v>684</v>
      </c>
      <c r="G335" s="215" t="s">
        <v>141</v>
      </c>
      <c r="H335" s="216">
        <v>39.200000000000003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215</v>
      </c>
      <c r="AT335" s="224" t="s">
        <v>132</v>
      </c>
      <c r="AU335" s="224" t="s">
        <v>137</v>
      </c>
      <c r="AY335" s="17" t="s">
        <v>129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137</v>
      </c>
      <c r="BK335" s="225">
        <f>ROUND(I335*H335,2)</f>
        <v>0</v>
      </c>
      <c r="BL335" s="17" t="s">
        <v>215</v>
      </c>
      <c r="BM335" s="224" t="s">
        <v>685</v>
      </c>
    </row>
    <row r="336" s="2" customFormat="1" ht="16.5" customHeight="1">
      <c r="A336" s="38"/>
      <c r="B336" s="39"/>
      <c r="C336" s="212" t="s">
        <v>686</v>
      </c>
      <c r="D336" s="212" t="s">
        <v>132</v>
      </c>
      <c r="E336" s="213" t="s">
        <v>687</v>
      </c>
      <c r="F336" s="214" t="s">
        <v>688</v>
      </c>
      <c r="G336" s="215" t="s">
        <v>141</v>
      </c>
      <c r="H336" s="216">
        <v>39.200000000000003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215</v>
      </c>
      <c r="AT336" s="224" t="s">
        <v>132</v>
      </c>
      <c r="AU336" s="224" t="s">
        <v>137</v>
      </c>
      <c r="AY336" s="17" t="s">
        <v>129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137</v>
      </c>
      <c r="BK336" s="225">
        <f>ROUND(I336*H336,2)</f>
        <v>0</v>
      </c>
      <c r="BL336" s="17" t="s">
        <v>215</v>
      </c>
      <c r="BM336" s="224" t="s">
        <v>689</v>
      </c>
    </row>
    <row r="337" s="2" customFormat="1" ht="21.75" customHeight="1">
      <c r="A337" s="38"/>
      <c r="B337" s="39"/>
      <c r="C337" s="212" t="s">
        <v>690</v>
      </c>
      <c r="D337" s="212" t="s">
        <v>132</v>
      </c>
      <c r="E337" s="213" t="s">
        <v>691</v>
      </c>
      <c r="F337" s="214" t="s">
        <v>692</v>
      </c>
      <c r="G337" s="215" t="s">
        <v>141</v>
      </c>
      <c r="H337" s="216">
        <v>39.200000000000003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0.0053600000000000002</v>
      </c>
      <c r="R337" s="222">
        <f>Q337*H337</f>
        <v>0.21011200000000002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215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215</v>
      </c>
      <c r="BM337" s="224" t="s">
        <v>693</v>
      </c>
    </row>
    <row r="338" s="2" customFormat="1" ht="21.75" customHeight="1">
      <c r="A338" s="38"/>
      <c r="B338" s="39"/>
      <c r="C338" s="212" t="s">
        <v>694</v>
      </c>
      <c r="D338" s="212" t="s">
        <v>132</v>
      </c>
      <c r="E338" s="213" t="s">
        <v>695</v>
      </c>
      <c r="F338" s="214" t="s">
        <v>696</v>
      </c>
      <c r="G338" s="215" t="s">
        <v>350</v>
      </c>
      <c r="H338" s="216">
        <v>0.33900000000000002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215</v>
      </c>
      <c r="AT338" s="224" t="s">
        <v>132</v>
      </c>
      <c r="AU338" s="224" t="s">
        <v>137</v>
      </c>
      <c r="AY338" s="17" t="s">
        <v>129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137</v>
      </c>
      <c r="BK338" s="225">
        <f>ROUND(I338*H338,2)</f>
        <v>0</v>
      </c>
      <c r="BL338" s="17" t="s">
        <v>215</v>
      </c>
      <c r="BM338" s="224" t="s">
        <v>697</v>
      </c>
    </row>
    <row r="339" s="12" customFormat="1" ht="22.8" customHeight="1">
      <c r="A339" s="12"/>
      <c r="B339" s="196"/>
      <c r="C339" s="197"/>
      <c r="D339" s="198" t="s">
        <v>75</v>
      </c>
      <c r="E339" s="210" t="s">
        <v>698</v>
      </c>
      <c r="F339" s="210" t="s">
        <v>699</v>
      </c>
      <c r="G339" s="197"/>
      <c r="H339" s="197"/>
      <c r="I339" s="200"/>
      <c r="J339" s="211">
        <f>BK339</f>
        <v>0</v>
      </c>
      <c r="K339" s="197"/>
      <c r="L339" s="202"/>
      <c r="M339" s="203"/>
      <c r="N339" s="204"/>
      <c r="O339" s="204"/>
      <c r="P339" s="205">
        <f>SUM(P340:P363)</f>
        <v>0</v>
      </c>
      <c r="Q339" s="204"/>
      <c r="R339" s="205">
        <f>SUM(R340:R363)</f>
        <v>0.40905080000000005</v>
      </c>
      <c r="S339" s="204"/>
      <c r="T339" s="206">
        <f>SUM(T340:T363)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7" t="s">
        <v>137</v>
      </c>
      <c r="AT339" s="208" t="s">
        <v>75</v>
      </c>
      <c r="AU339" s="208" t="s">
        <v>81</v>
      </c>
      <c r="AY339" s="207" t="s">
        <v>129</v>
      </c>
      <c r="BK339" s="209">
        <f>SUM(BK340:BK363)</f>
        <v>0</v>
      </c>
    </row>
    <row r="340" s="2" customFormat="1" ht="21.75" customHeight="1">
      <c r="A340" s="38"/>
      <c r="B340" s="39"/>
      <c r="C340" s="212" t="s">
        <v>700</v>
      </c>
      <c r="D340" s="212" t="s">
        <v>132</v>
      </c>
      <c r="E340" s="213" t="s">
        <v>701</v>
      </c>
      <c r="F340" s="214" t="s">
        <v>702</v>
      </c>
      <c r="G340" s="215" t="s">
        <v>141</v>
      </c>
      <c r="H340" s="216">
        <v>21.059999999999999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0.0030000000000000001</v>
      </c>
      <c r="R340" s="222">
        <f>Q340*H340</f>
        <v>0.06318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215</v>
      </c>
      <c r="AT340" s="224" t="s">
        <v>132</v>
      </c>
      <c r="AU340" s="224" t="s">
        <v>137</v>
      </c>
      <c r="AY340" s="17" t="s">
        <v>129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137</v>
      </c>
      <c r="BK340" s="225">
        <f>ROUND(I340*H340,2)</f>
        <v>0</v>
      </c>
      <c r="BL340" s="17" t="s">
        <v>215</v>
      </c>
      <c r="BM340" s="224" t="s">
        <v>703</v>
      </c>
    </row>
    <row r="341" s="13" customFormat="1">
      <c r="A341" s="13"/>
      <c r="B341" s="226"/>
      <c r="C341" s="227"/>
      <c r="D341" s="228" t="s">
        <v>143</v>
      </c>
      <c r="E341" s="229" t="s">
        <v>1</v>
      </c>
      <c r="F341" s="230" t="s">
        <v>704</v>
      </c>
      <c r="G341" s="227"/>
      <c r="H341" s="231">
        <v>10.800000000000001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143</v>
      </c>
      <c r="AU341" s="237" t="s">
        <v>137</v>
      </c>
      <c r="AV341" s="13" t="s">
        <v>137</v>
      </c>
      <c r="AW341" s="13" t="s">
        <v>32</v>
      </c>
      <c r="AX341" s="13" t="s">
        <v>76</v>
      </c>
      <c r="AY341" s="237" t="s">
        <v>129</v>
      </c>
    </row>
    <row r="342" s="13" customFormat="1">
      <c r="A342" s="13"/>
      <c r="B342" s="226"/>
      <c r="C342" s="227"/>
      <c r="D342" s="228" t="s">
        <v>143</v>
      </c>
      <c r="E342" s="229" t="s">
        <v>1</v>
      </c>
      <c r="F342" s="230" t="s">
        <v>705</v>
      </c>
      <c r="G342" s="227"/>
      <c r="H342" s="231">
        <v>7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143</v>
      </c>
      <c r="AU342" s="237" t="s">
        <v>137</v>
      </c>
      <c r="AV342" s="13" t="s">
        <v>137</v>
      </c>
      <c r="AW342" s="13" t="s">
        <v>32</v>
      </c>
      <c r="AX342" s="13" t="s">
        <v>76</v>
      </c>
      <c r="AY342" s="237" t="s">
        <v>129</v>
      </c>
    </row>
    <row r="343" s="13" customFormat="1">
      <c r="A343" s="13"/>
      <c r="B343" s="226"/>
      <c r="C343" s="227"/>
      <c r="D343" s="228" t="s">
        <v>143</v>
      </c>
      <c r="E343" s="229" t="s">
        <v>1</v>
      </c>
      <c r="F343" s="230" t="s">
        <v>706</v>
      </c>
      <c r="G343" s="227"/>
      <c r="H343" s="231">
        <v>3.2599999999999998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143</v>
      </c>
      <c r="AU343" s="237" t="s">
        <v>137</v>
      </c>
      <c r="AV343" s="13" t="s">
        <v>137</v>
      </c>
      <c r="AW343" s="13" t="s">
        <v>32</v>
      </c>
      <c r="AX343" s="13" t="s">
        <v>76</v>
      </c>
      <c r="AY343" s="237" t="s">
        <v>129</v>
      </c>
    </row>
    <row r="344" s="15" customFormat="1">
      <c r="A344" s="15"/>
      <c r="B344" s="248"/>
      <c r="C344" s="249"/>
      <c r="D344" s="228" t="s">
        <v>143</v>
      </c>
      <c r="E344" s="250" t="s">
        <v>1</v>
      </c>
      <c r="F344" s="251" t="s">
        <v>182</v>
      </c>
      <c r="G344" s="249"/>
      <c r="H344" s="252">
        <v>21.059999999999999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143</v>
      </c>
      <c r="AU344" s="258" t="s">
        <v>137</v>
      </c>
      <c r="AV344" s="15" t="s">
        <v>136</v>
      </c>
      <c r="AW344" s="15" t="s">
        <v>32</v>
      </c>
      <c r="AX344" s="15" t="s">
        <v>81</v>
      </c>
      <c r="AY344" s="258" t="s">
        <v>129</v>
      </c>
    </row>
    <row r="345" s="2" customFormat="1" ht="16.5" customHeight="1">
      <c r="A345" s="38"/>
      <c r="B345" s="39"/>
      <c r="C345" s="259" t="s">
        <v>707</v>
      </c>
      <c r="D345" s="259" t="s">
        <v>211</v>
      </c>
      <c r="E345" s="260" t="s">
        <v>708</v>
      </c>
      <c r="F345" s="261" t="s">
        <v>709</v>
      </c>
      <c r="G345" s="262" t="s">
        <v>141</v>
      </c>
      <c r="H345" s="263">
        <v>23.166</v>
      </c>
      <c r="I345" s="264"/>
      <c r="J345" s="265">
        <f>ROUND(I345*H345,2)</f>
        <v>0</v>
      </c>
      <c r="K345" s="266"/>
      <c r="L345" s="267"/>
      <c r="M345" s="268" t="s">
        <v>1</v>
      </c>
      <c r="N345" s="269" t="s">
        <v>42</v>
      </c>
      <c r="O345" s="91"/>
      <c r="P345" s="222">
        <f>O345*H345</f>
        <v>0</v>
      </c>
      <c r="Q345" s="222">
        <v>0.0118</v>
      </c>
      <c r="R345" s="222">
        <f>Q345*H345</f>
        <v>0.27335880000000001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284</v>
      </c>
      <c r="AT345" s="224" t="s">
        <v>211</v>
      </c>
      <c r="AU345" s="224" t="s">
        <v>137</v>
      </c>
      <c r="AY345" s="17" t="s">
        <v>129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137</v>
      </c>
      <c r="BK345" s="225">
        <f>ROUND(I345*H345,2)</f>
        <v>0</v>
      </c>
      <c r="BL345" s="17" t="s">
        <v>215</v>
      </c>
      <c r="BM345" s="224" t="s">
        <v>710</v>
      </c>
    </row>
    <row r="346" s="13" customFormat="1">
      <c r="A346" s="13"/>
      <c r="B346" s="226"/>
      <c r="C346" s="227"/>
      <c r="D346" s="228" t="s">
        <v>143</v>
      </c>
      <c r="E346" s="227"/>
      <c r="F346" s="230" t="s">
        <v>711</v>
      </c>
      <c r="G346" s="227"/>
      <c r="H346" s="231">
        <v>23.166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143</v>
      </c>
      <c r="AU346" s="237" t="s">
        <v>137</v>
      </c>
      <c r="AV346" s="13" t="s">
        <v>137</v>
      </c>
      <c r="AW346" s="13" t="s">
        <v>4</v>
      </c>
      <c r="AX346" s="13" t="s">
        <v>81</v>
      </c>
      <c r="AY346" s="237" t="s">
        <v>129</v>
      </c>
    </row>
    <row r="347" s="2" customFormat="1" ht="21.75" customHeight="1">
      <c r="A347" s="38"/>
      <c r="B347" s="39"/>
      <c r="C347" s="212" t="s">
        <v>712</v>
      </c>
      <c r="D347" s="212" t="s">
        <v>132</v>
      </c>
      <c r="E347" s="213" t="s">
        <v>713</v>
      </c>
      <c r="F347" s="214" t="s">
        <v>714</v>
      </c>
      <c r="G347" s="215" t="s">
        <v>141</v>
      </c>
      <c r="H347" s="216">
        <v>21.059999999999999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215</v>
      </c>
      <c r="AT347" s="224" t="s">
        <v>132</v>
      </c>
      <c r="AU347" s="224" t="s">
        <v>137</v>
      </c>
      <c r="AY347" s="17" t="s">
        <v>129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137</v>
      </c>
      <c r="BK347" s="225">
        <f>ROUND(I347*H347,2)</f>
        <v>0</v>
      </c>
      <c r="BL347" s="17" t="s">
        <v>215</v>
      </c>
      <c r="BM347" s="224" t="s">
        <v>715</v>
      </c>
    </row>
    <row r="348" s="2" customFormat="1" ht="21.75" customHeight="1">
      <c r="A348" s="38"/>
      <c r="B348" s="39"/>
      <c r="C348" s="212" t="s">
        <v>716</v>
      </c>
      <c r="D348" s="212" t="s">
        <v>132</v>
      </c>
      <c r="E348" s="213" t="s">
        <v>717</v>
      </c>
      <c r="F348" s="214" t="s">
        <v>718</v>
      </c>
      <c r="G348" s="215" t="s">
        <v>141</v>
      </c>
      <c r="H348" s="216">
        <v>6.9000000000000004</v>
      </c>
      <c r="I348" s="217"/>
      <c r="J348" s="218">
        <f>ROUND(I348*H348,2)</f>
        <v>0</v>
      </c>
      <c r="K348" s="219"/>
      <c r="L348" s="44"/>
      <c r="M348" s="220" t="s">
        <v>1</v>
      </c>
      <c r="N348" s="221" t="s">
        <v>42</v>
      </c>
      <c r="O348" s="91"/>
      <c r="P348" s="222">
        <f>O348*H348</f>
        <v>0</v>
      </c>
      <c r="Q348" s="222">
        <v>0.0080000000000000002</v>
      </c>
      <c r="R348" s="222">
        <f>Q348*H348</f>
        <v>0.055200000000000006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215</v>
      </c>
      <c r="AT348" s="224" t="s">
        <v>132</v>
      </c>
      <c r="AU348" s="224" t="s">
        <v>137</v>
      </c>
      <c r="AY348" s="17" t="s">
        <v>129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137</v>
      </c>
      <c r="BK348" s="225">
        <f>ROUND(I348*H348,2)</f>
        <v>0</v>
      </c>
      <c r="BL348" s="17" t="s">
        <v>215</v>
      </c>
      <c r="BM348" s="224" t="s">
        <v>719</v>
      </c>
    </row>
    <row r="349" s="14" customFormat="1">
      <c r="A349" s="14"/>
      <c r="B349" s="238"/>
      <c r="C349" s="239"/>
      <c r="D349" s="228" t="s">
        <v>143</v>
      </c>
      <c r="E349" s="240" t="s">
        <v>1</v>
      </c>
      <c r="F349" s="241" t="s">
        <v>720</v>
      </c>
      <c r="G349" s="239"/>
      <c r="H349" s="240" t="s">
        <v>1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143</v>
      </c>
      <c r="AU349" s="247" t="s">
        <v>137</v>
      </c>
      <c r="AV349" s="14" t="s">
        <v>81</v>
      </c>
      <c r="AW349" s="14" t="s">
        <v>32</v>
      </c>
      <c r="AX349" s="14" t="s">
        <v>76</v>
      </c>
      <c r="AY349" s="247" t="s">
        <v>129</v>
      </c>
    </row>
    <row r="350" s="13" customFormat="1">
      <c r="A350" s="13"/>
      <c r="B350" s="226"/>
      <c r="C350" s="227"/>
      <c r="D350" s="228" t="s">
        <v>143</v>
      </c>
      <c r="E350" s="229" t="s">
        <v>1</v>
      </c>
      <c r="F350" s="230" t="s">
        <v>721</v>
      </c>
      <c r="G350" s="227"/>
      <c r="H350" s="231">
        <v>1.2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143</v>
      </c>
      <c r="AU350" s="237" t="s">
        <v>137</v>
      </c>
      <c r="AV350" s="13" t="s">
        <v>137</v>
      </c>
      <c r="AW350" s="13" t="s">
        <v>32</v>
      </c>
      <c r="AX350" s="13" t="s">
        <v>76</v>
      </c>
      <c r="AY350" s="237" t="s">
        <v>129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722</v>
      </c>
      <c r="G351" s="227"/>
      <c r="H351" s="231">
        <v>5.7000000000000002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76</v>
      </c>
      <c r="AY351" s="237" t="s">
        <v>129</v>
      </c>
    </row>
    <row r="352" s="15" customFormat="1">
      <c r="A352" s="15"/>
      <c r="B352" s="248"/>
      <c r="C352" s="249"/>
      <c r="D352" s="228" t="s">
        <v>143</v>
      </c>
      <c r="E352" s="250" t="s">
        <v>1</v>
      </c>
      <c r="F352" s="251" t="s">
        <v>182</v>
      </c>
      <c r="G352" s="249"/>
      <c r="H352" s="252">
        <v>6.9000000000000004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143</v>
      </c>
      <c r="AU352" s="258" t="s">
        <v>137</v>
      </c>
      <c r="AV352" s="15" t="s">
        <v>136</v>
      </c>
      <c r="AW352" s="15" t="s">
        <v>32</v>
      </c>
      <c r="AX352" s="15" t="s">
        <v>81</v>
      </c>
      <c r="AY352" s="258" t="s">
        <v>129</v>
      </c>
    </row>
    <row r="353" s="2" customFormat="1" ht="21.75" customHeight="1">
      <c r="A353" s="38"/>
      <c r="B353" s="39"/>
      <c r="C353" s="212" t="s">
        <v>723</v>
      </c>
      <c r="D353" s="212" t="s">
        <v>132</v>
      </c>
      <c r="E353" s="213" t="s">
        <v>724</v>
      </c>
      <c r="F353" s="214" t="s">
        <v>725</v>
      </c>
      <c r="G353" s="215" t="s">
        <v>147</v>
      </c>
      <c r="H353" s="216">
        <v>28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0.00031</v>
      </c>
      <c r="R353" s="222">
        <f>Q353*H353</f>
        <v>0.0086800000000000002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215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215</v>
      </c>
      <c r="BM353" s="224" t="s">
        <v>726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727</v>
      </c>
      <c r="G354" s="227"/>
      <c r="H354" s="231">
        <v>12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76</v>
      </c>
      <c r="AY354" s="237" t="s">
        <v>129</v>
      </c>
    </row>
    <row r="355" s="13" customFormat="1">
      <c r="A355" s="13"/>
      <c r="B355" s="226"/>
      <c r="C355" s="227"/>
      <c r="D355" s="228" t="s">
        <v>143</v>
      </c>
      <c r="E355" s="229" t="s">
        <v>1</v>
      </c>
      <c r="F355" s="230" t="s">
        <v>727</v>
      </c>
      <c r="G355" s="227"/>
      <c r="H355" s="231">
        <v>12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143</v>
      </c>
      <c r="AU355" s="237" t="s">
        <v>137</v>
      </c>
      <c r="AV355" s="13" t="s">
        <v>137</v>
      </c>
      <c r="AW355" s="13" t="s">
        <v>32</v>
      </c>
      <c r="AX355" s="13" t="s">
        <v>76</v>
      </c>
      <c r="AY355" s="237" t="s">
        <v>129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728</v>
      </c>
      <c r="G356" s="227"/>
      <c r="H356" s="231">
        <v>4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76</v>
      </c>
      <c r="AY356" s="237" t="s">
        <v>129</v>
      </c>
    </row>
    <row r="357" s="15" customFormat="1">
      <c r="A357" s="15"/>
      <c r="B357" s="248"/>
      <c r="C357" s="249"/>
      <c r="D357" s="228" t="s">
        <v>143</v>
      </c>
      <c r="E357" s="250" t="s">
        <v>1</v>
      </c>
      <c r="F357" s="251" t="s">
        <v>182</v>
      </c>
      <c r="G357" s="249"/>
      <c r="H357" s="252">
        <v>28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143</v>
      </c>
      <c r="AU357" s="258" t="s">
        <v>137</v>
      </c>
      <c r="AV357" s="15" t="s">
        <v>136</v>
      </c>
      <c r="AW357" s="15" t="s">
        <v>32</v>
      </c>
      <c r="AX357" s="15" t="s">
        <v>81</v>
      </c>
      <c r="AY357" s="258" t="s">
        <v>129</v>
      </c>
    </row>
    <row r="358" s="2" customFormat="1" ht="21.75" customHeight="1">
      <c r="A358" s="38"/>
      <c r="B358" s="39"/>
      <c r="C358" s="212" t="s">
        <v>729</v>
      </c>
      <c r="D358" s="212" t="s">
        <v>132</v>
      </c>
      <c r="E358" s="213" t="s">
        <v>730</v>
      </c>
      <c r="F358" s="214" t="s">
        <v>731</v>
      </c>
      <c r="G358" s="215" t="s">
        <v>147</v>
      </c>
      <c r="H358" s="216">
        <v>8.9000000000000004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0.00025999999999999998</v>
      </c>
      <c r="R358" s="222">
        <f>Q358*H358</f>
        <v>0.0023140000000000001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215</v>
      </c>
      <c r="AT358" s="224" t="s">
        <v>132</v>
      </c>
      <c r="AU358" s="224" t="s">
        <v>137</v>
      </c>
      <c r="AY358" s="17" t="s">
        <v>129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137</v>
      </c>
      <c r="BK358" s="225">
        <f>ROUND(I358*H358,2)</f>
        <v>0</v>
      </c>
      <c r="BL358" s="17" t="s">
        <v>215</v>
      </c>
      <c r="BM358" s="224" t="s">
        <v>732</v>
      </c>
    </row>
    <row r="359" s="13" customFormat="1">
      <c r="A359" s="13"/>
      <c r="B359" s="226"/>
      <c r="C359" s="227"/>
      <c r="D359" s="228" t="s">
        <v>143</v>
      </c>
      <c r="E359" s="229" t="s">
        <v>1</v>
      </c>
      <c r="F359" s="230" t="s">
        <v>733</v>
      </c>
      <c r="G359" s="227"/>
      <c r="H359" s="231">
        <v>3.5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143</v>
      </c>
      <c r="AU359" s="237" t="s">
        <v>137</v>
      </c>
      <c r="AV359" s="13" t="s">
        <v>137</v>
      </c>
      <c r="AW359" s="13" t="s">
        <v>32</v>
      </c>
      <c r="AX359" s="13" t="s">
        <v>76</v>
      </c>
      <c r="AY359" s="237" t="s">
        <v>129</v>
      </c>
    </row>
    <row r="360" s="13" customFormat="1">
      <c r="A360" s="13"/>
      <c r="B360" s="226"/>
      <c r="C360" s="227"/>
      <c r="D360" s="228" t="s">
        <v>143</v>
      </c>
      <c r="E360" s="229" t="s">
        <v>1</v>
      </c>
      <c r="F360" s="230" t="s">
        <v>734</v>
      </c>
      <c r="G360" s="227"/>
      <c r="H360" s="231">
        <v>5.4000000000000004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143</v>
      </c>
      <c r="AU360" s="237" t="s">
        <v>137</v>
      </c>
      <c r="AV360" s="13" t="s">
        <v>137</v>
      </c>
      <c r="AW360" s="13" t="s">
        <v>32</v>
      </c>
      <c r="AX360" s="13" t="s">
        <v>76</v>
      </c>
      <c r="AY360" s="237" t="s">
        <v>129</v>
      </c>
    </row>
    <row r="361" s="15" customFormat="1">
      <c r="A361" s="15"/>
      <c r="B361" s="248"/>
      <c r="C361" s="249"/>
      <c r="D361" s="228" t="s">
        <v>143</v>
      </c>
      <c r="E361" s="250" t="s">
        <v>1</v>
      </c>
      <c r="F361" s="251" t="s">
        <v>182</v>
      </c>
      <c r="G361" s="249"/>
      <c r="H361" s="252">
        <v>8.9000000000000004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143</v>
      </c>
      <c r="AU361" s="258" t="s">
        <v>137</v>
      </c>
      <c r="AV361" s="15" t="s">
        <v>136</v>
      </c>
      <c r="AW361" s="15" t="s">
        <v>32</v>
      </c>
      <c r="AX361" s="15" t="s">
        <v>81</v>
      </c>
      <c r="AY361" s="258" t="s">
        <v>129</v>
      </c>
    </row>
    <row r="362" s="2" customFormat="1" ht="16.5" customHeight="1">
      <c r="A362" s="38"/>
      <c r="B362" s="39"/>
      <c r="C362" s="212" t="s">
        <v>735</v>
      </c>
      <c r="D362" s="212" t="s">
        <v>132</v>
      </c>
      <c r="E362" s="213" t="s">
        <v>736</v>
      </c>
      <c r="F362" s="214" t="s">
        <v>737</v>
      </c>
      <c r="G362" s="215" t="s">
        <v>141</v>
      </c>
      <c r="H362" s="216">
        <v>21.059999999999999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0.00029999999999999997</v>
      </c>
      <c r="R362" s="222">
        <f>Q362*H362</f>
        <v>0.006317999999999999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215</v>
      </c>
      <c r="AT362" s="224" t="s">
        <v>132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215</v>
      </c>
      <c r="BM362" s="224" t="s">
        <v>738</v>
      </c>
    </row>
    <row r="363" s="2" customFormat="1" ht="21.75" customHeight="1">
      <c r="A363" s="38"/>
      <c r="B363" s="39"/>
      <c r="C363" s="212" t="s">
        <v>739</v>
      </c>
      <c r="D363" s="212" t="s">
        <v>132</v>
      </c>
      <c r="E363" s="213" t="s">
        <v>740</v>
      </c>
      <c r="F363" s="214" t="s">
        <v>741</v>
      </c>
      <c r="G363" s="215" t="s">
        <v>350</v>
      </c>
      <c r="H363" s="216">
        <v>0.40899999999999997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215</v>
      </c>
      <c r="AT363" s="224" t="s">
        <v>132</v>
      </c>
      <c r="AU363" s="224" t="s">
        <v>137</v>
      </c>
      <c r="AY363" s="17" t="s">
        <v>129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137</v>
      </c>
      <c r="BK363" s="225">
        <f>ROUND(I363*H363,2)</f>
        <v>0</v>
      </c>
      <c r="BL363" s="17" t="s">
        <v>215</v>
      </c>
      <c r="BM363" s="224" t="s">
        <v>742</v>
      </c>
    </row>
    <row r="364" s="12" customFormat="1" ht="22.8" customHeight="1">
      <c r="A364" s="12"/>
      <c r="B364" s="196"/>
      <c r="C364" s="197"/>
      <c r="D364" s="198" t="s">
        <v>75</v>
      </c>
      <c r="E364" s="210" t="s">
        <v>743</v>
      </c>
      <c r="F364" s="210" t="s">
        <v>744</v>
      </c>
      <c r="G364" s="197"/>
      <c r="H364" s="197"/>
      <c r="I364" s="200"/>
      <c r="J364" s="211">
        <f>BK364</f>
        <v>0</v>
      </c>
      <c r="K364" s="197"/>
      <c r="L364" s="202"/>
      <c r="M364" s="203"/>
      <c r="N364" s="204"/>
      <c r="O364" s="204"/>
      <c r="P364" s="205">
        <f>SUM(P365:P371)</f>
        <v>0</v>
      </c>
      <c r="Q364" s="204"/>
      <c r="R364" s="205">
        <f>SUM(R365:R371)</f>
        <v>0.0099649999999999999</v>
      </c>
      <c r="S364" s="204"/>
      <c r="T364" s="206">
        <f>SUM(T365:T371)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7" t="s">
        <v>137</v>
      </c>
      <c r="AT364" s="208" t="s">
        <v>75</v>
      </c>
      <c r="AU364" s="208" t="s">
        <v>81</v>
      </c>
      <c r="AY364" s="207" t="s">
        <v>129</v>
      </c>
      <c r="BK364" s="209">
        <f>SUM(BK365:BK371)</f>
        <v>0</v>
      </c>
    </row>
    <row r="365" s="2" customFormat="1" ht="21.75" customHeight="1">
      <c r="A365" s="38"/>
      <c r="B365" s="39"/>
      <c r="C365" s="212" t="s">
        <v>745</v>
      </c>
      <c r="D365" s="212" t="s">
        <v>132</v>
      </c>
      <c r="E365" s="213" t="s">
        <v>746</v>
      </c>
      <c r="F365" s="214" t="s">
        <v>747</v>
      </c>
      <c r="G365" s="215" t="s">
        <v>141</v>
      </c>
      <c r="H365" s="216">
        <v>2.2000000000000002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215</v>
      </c>
      <c r="AT365" s="224" t="s">
        <v>132</v>
      </c>
      <c r="AU365" s="224" t="s">
        <v>137</v>
      </c>
      <c r="AY365" s="17" t="s">
        <v>129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137</v>
      </c>
      <c r="BK365" s="225">
        <f>ROUND(I365*H365,2)</f>
        <v>0</v>
      </c>
      <c r="BL365" s="17" t="s">
        <v>215</v>
      </c>
      <c r="BM365" s="224" t="s">
        <v>748</v>
      </c>
    </row>
    <row r="366" s="14" customFormat="1">
      <c r="A366" s="14"/>
      <c r="B366" s="238"/>
      <c r="C366" s="239"/>
      <c r="D366" s="228" t="s">
        <v>143</v>
      </c>
      <c r="E366" s="240" t="s">
        <v>1</v>
      </c>
      <c r="F366" s="241" t="s">
        <v>749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143</v>
      </c>
      <c r="AU366" s="247" t="s">
        <v>137</v>
      </c>
      <c r="AV366" s="14" t="s">
        <v>81</v>
      </c>
      <c r="AW366" s="14" t="s">
        <v>32</v>
      </c>
      <c r="AX366" s="14" t="s">
        <v>76</v>
      </c>
      <c r="AY366" s="247" t="s">
        <v>129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750</v>
      </c>
      <c r="G367" s="227"/>
      <c r="H367" s="231">
        <v>2.2000000000000002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2" customFormat="1" ht="21.75" customHeight="1">
      <c r="A368" s="38"/>
      <c r="B368" s="39"/>
      <c r="C368" s="212" t="s">
        <v>751</v>
      </c>
      <c r="D368" s="212" t="s">
        <v>132</v>
      </c>
      <c r="E368" s="213" t="s">
        <v>752</v>
      </c>
      <c r="F368" s="214" t="s">
        <v>753</v>
      </c>
      <c r="G368" s="215" t="s">
        <v>141</v>
      </c>
      <c r="H368" s="216">
        <v>5.5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0.00023000000000000001</v>
      </c>
      <c r="R368" s="222">
        <f>Q368*H368</f>
        <v>0.0012650000000000001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215</v>
      </c>
      <c r="AT368" s="224" t="s">
        <v>132</v>
      </c>
      <c r="AU368" s="224" t="s">
        <v>137</v>
      </c>
      <c r="AY368" s="17" t="s">
        <v>129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137</v>
      </c>
      <c r="BK368" s="225">
        <f>ROUND(I368*H368,2)</f>
        <v>0</v>
      </c>
      <c r="BL368" s="17" t="s">
        <v>215</v>
      </c>
      <c r="BM368" s="224" t="s">
        <v>754</v>
      </c>
    </row>
    <row r="369" s="14" customFormat="1">
      <c r="A369" s="14"/>
      <c r="B369" s="238"/>
      <c r="C369" s="239"/>
      <c r="D369" s="228" t="s">
        <v>143</v>
      </c>
      <c r="E369" s="240" t="s">
        <v>1</v>
      </c>
      <c r="F369" s="241" t="s">
        <v>755</v>
      </c>
      <c r="G369" s="239"/>
      <c r="H369" s="240" t="s">
        <v>1</v>
      </c>
      <c r="I369" s="242"/>
      <c r="J369" s="239"/>
      <c r="K369" s="239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143</v>
      </c>
      <c r="AU369" s="247" t="s">
        <v>137</v>
      </c>
      <c r="AV369" s="14" t="s">
        <v>81</v>
      </c>
      <c r="AW369" s="14" t="s">
        <v>32</v>
      </c>
      <c r="AX369" s="14" t="s">
        <v>76</v>
      </c>
      <c r="AY369" s="247" t="s">
        <v>129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756</v>
      </c>
      <c r="G370" s="227"/>
      <c r="H370" s="231">
        <v>5.5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81</v>
      </c>
      <c r="AY370" s="237" t="s">
        <v>129</v>
      </c>
    </row>
    <row r="371" s="2" customFormat="1" ht="16.5" customHeight="1">
      <c r="A371" s="38"/>
      <c r="B371" s="39"/>
      <c r="C371" s="212" t="s">
        <v>757</v>
      </c>
      <c r="D371" s="212" t="s">
        <v>132</v>
      </c>
      <c r="E371" s="213" t="s">
        <v>758</v>
      </c>
      <c r="F371" s="214" t="s">
        <v>759</v>
      </c>
      <c r="G371" s="215" t="s">
        <v>141</v>
      </c>
      <c r="H371" s="216">
        <v>15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0.00058</v>
      </c>
      <c r="R371" s="222">
        <f>Q371*H371</f>
        <v>0.0086999999999999994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215</v>
      </c>
      <c r="AT371" s="224" t="s">
        <v>132</v>
      </c>
      <c r="AU371" s="224" t="s">
        <v>137</v>
      </c>
      <c r="AY371" s="17" t="s">
        <v>129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137</v>
      </c>
      <c r="BK371" s="225">
        <f>ROUND(I371*H371,2)</f>
        <v>0</v>
      </c>
      <c r="BL371" s="17" t="s">
        <v>215</v>
      </c>
      <c r="BM371" s="224" t="s">
        <v>760</v>
      </c>
    </row>
    <row r="372" s="12" customFormat="1" ht="22.8" customHeight="1">
      <c r="A372" s="12"/>
      <c r="B372" s="196"/>
      <c r="C372" s="197"/>
      <c r="D372" s="198" t="s">
        <v>75</v>
      </c>
      <c r="E372" s="210" t="s">
        <v>761</v>
      </c>
      <c r="F372" s="210" t="s">
        <v>762</v>
      </c>
      <c r="G372" s="197"/>
      <c r="H372" s="197"/>
      <c r="I372" s="200"/>
      <c r="J372" s="211">
        <f>BK372</f>
        <v>0</v>
      </c>
      <c r="K372" s="197"/>
      <c r="L372" s="202"/>
      <c r="M372" s="203"/>
      <c r="N372" s="204"/>
      <c r="O372" s="204"/>
      <c r="P372" s="205">
        <f>SUM(P373:P393)</f>
        <v>0</v>
      </c>
      <c r="Q372" s="204"/>
      <c r="R372" s="205">
        <f>SUM(R373:R393)</f>
        <v>0.061828048999999996</v>
      </c>
      <c r="S372" s="204"/>
      <c r="T372" s="206">
        <f>SUM(T373:T393)</f>
        <v>0.032553299999999993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7" t="s">
        <v>137</v>
      </c>
      <c r="AT372" s="208" t="s">
        <v>75</v>
      </c>
      <c r="AU372" s="208" t="s">
        <v>81</v>
      </c>
      <c r="AY372" s="207" t="s">
        <v>129</v>
      </c>
      <c r="BK372" s="209">
        <f>SUM(BK373:BK393)</f>
        <v>0</v>
      </c>
    </row>
    <row r="373" s="2" customFormat="1" ht="21.75" customHeight="1">
      <c r="A373" s="38"/>
      <c r="B373" s="39"/>
      <c r="C373" s="212" t="s">
        <v>763</v>
      </c>
      <c r="D373" s="212" t="s">
        <v>132</v>
      </c>
      <c r="E373" s="213" t="s">
        <v>764</v>
      </c>
      <c r="F373" s="214" t="s">
        <v>765</v>
      </c>
      <c r="G373" s="215" t="s">
        <v>141</v>
      </c>
      <c r="H373" s="216">
        <v>108.511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0.00014999999999999999</v>
      </c>
      <c r="T373" s="223">
        <f>S373*H373</f>
        <v>0.016276649999999997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215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215</v>
      </c>
      <c r="BM373" s="224" t="s">
        <v>766</v>
      </c>
    </row>
    <row r="374" s="13" customFormat="1">
      <c r="A374" s="13"/>
      <c r="B374" s="226"/>
      <c r="C374" s="227"/>
      <c r="D374" s="228" t="s">
        <v>143</v>
      </c>
      <c r="E374" s="229" t="s">
        <v>1</v>
      </c>
      <c r="F374" s="230" t="s">
        <v>767</v>
      </c>
      <c r="G374" s="227"/>
      <c r="H374" s="231">
        <v>108.511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143</v>
      </c>
      <c r="AU374" s="237" t="s">
        <v>137</v>
      </c>
      <c r="AV374" s="13" t="s">
        <v>137</v>
      </c>
      <c r="AW374" s="13" t="s">
        <v>32</v>
      </c>
      <c r="AX374" s="13" t="s">
        <v>81</v>
      </c>
      <c r="AY374" s="237" t="s">
        <v>129</v>
      </c>
    </row>
    <row r="375" s="2" customFormat="1" ht="21.75" customHeight="1">
      <c r="A375" s="38"/>
      <c r="B375" s="39"/>
      <c r="C375" s="212" t="s">
        <v>768</v>
      </c>
      <c r="D375" s="212" t="s">
        <v>132</v>
      </c>
      <c r="E375" s="213" t="s">
        <v>769</v>
      </c>
      <c r="F375" s="214" t="s">
        <v>770</v>
      </c>
      <c r="G375" s="215" t="s">
        <v>141</v>
      </c>
      <c r="H375" s="216">
        <v>108.511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0.00014999999999999999</v>
      </c>
      <c r="T375" s="223">
        <f>S375*H375</f>
        <v>0.016276649999999997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215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215</v>
      </c>
      <c r="BM375" s="224" t="s">
        <v>771</v>
      </c>
    </row>
    <row r="376" s="13" customFormat="1">
      <c r="A376" s="13"/>
      <c r="B376" s="226"/>
      <c r="C376" s="227"/>
      <c r="D376" s="228" t="s">
        <v>143</v>
      </c>
      <c r="E376" s="229" t="s">
        <v>1</v>
      </c>
      <c r="F376" s="230" t="s">
        <v>198</v>
      </c>
      <c r="G376" s="227"/>
      <c r="H376" s="231">
        <v>21.109000000000002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143</v>
      </c>
      <c r="AU376" s="237" t="s">
        <v>137</v>
      </c>
      <c r="AV376" s="13" t="s">
        <v>137</v>
      </c>
      <c r="AW376" s="13" t="s">
        <v>32</v>
      </c>
      <c r="AX376" s="13" t="s">
        <v>76</v>
      </c>
      <c r="AY376" s="237" t="s">
        <v>129</v>
      </c>
    </row>
    <row r="377" s="13" customFormat="1">
      <c r="A377" s="13"/>
      <c r="B377" s="226"/>
      <c r="C377" s="227"/>
      <c r="D377" s="228" t="s">
        <v>143</v>
      </c>
      <c r="E377" s="229" t="s">
        <v>1</v>
      </c>
      <c r="F377" s="230" t="s">
        <v>199</v>
      </c>
      <c r="G377" s="227"/>
      <c r="H377" s="231">
        <v>30.242000000000001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143</v>
      </c>
      <c r="AU377" s="237" t="s">
        <v>137</v>
      </c>
      <c r="AV377" s="13" t="s">
        <v>137</v>
      </c>
      <c r="AW377" s="13" t="s">
        <v>32</v>
      </c>
      <c r="AX377" s="13" t="s">
        <v>76</v>
      </c>
      <c r="AY377" s="237" t="s">
        <v>129</v>
      </c>
    </row>
    <row r="378" s="13" customFormat="1">
      <c r="A378" s="13"/>
      <c r="B378" s="226"/>
      <c r="C378" s="227"/>
      <c r="D378" s="228" t="s">
        <v>143</v>
      </c>
      <c r="E378" s="229" t="s">
        <v>1</v>
      </c>
      <c r="F378" s="230" t="s">
        <v>200</v>
      </c>
      <c r="G378" s="227"/>
      <c r="H378" s="231">
        <v>53.979999999999997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143</v>
      </c>
      <c r="AU378" s="237" t="s">
        <v>137</v>
      </c>
      <c r="AV378" s="13" t="s">
        <v>137</v>
      </c>
      <c r="AW378" s="13" t="s">
        <v>32</v>
      </c>
      <c r="AX378" s="13" t="s">
        <v>76</v>
      </c>
      <c r="AY378" s="237" t="s">
        <v>129</v>
      </c>
    </row>
    <row r="379" s="13" customFormat="1">
      <c r="A379" s="13"/>
      <c r="B379" s="226"/>
      <c r="C379" s="227"/>
      <c r="D379" s="228" t="s">
        <v>143</v>
      </c>
      <c r="E379" s="229" t="s">
        <v>1</v>
      </c>
      <c r="F379" s="230" t="s">
        <v>201</v>
      </c>
      <c r="G379" s="227"/>
      <c r="H379" s="231">
        <v>1.71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143</v>
      </c>
      <c r="AU379" s="237" t="s">
        <v>137</v>
      </c>
      <c r="AV379" s="13" t="s">
        <v>137</v>
      </c>
      <c r="AW379" s="13" t="s">
        <v>32</v>
      </c>
      <c r="AX379" s="13" t="s">
        <v>76</v>
      </c>
      <c r="AY379" s="237" t="s">
        <v>129</v>
      </c>
    </row>
    <row r="380" s="13" customFormat="1">
      <c r="A380" s="13"/>
      <c r="B380" s="226"/>
      <c r="C380" s="227"/>
      <c r="D380" s="228" t="s">
        <v>143</v>
      </c>
      <c r="E380" s="229" t="s">
        <v>1</v>
      </c>
      <c r="F380" s="230" t="s">
        <v>202</v>
      </c>
      <c r="G380" s="227"/>
      <c r="H380" s="231">
        <v>1.47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143</v>
      </c>
      <c r="AU380" s="237" t="s">
        <v>137</v>
      </c>
      <c r="AV380" s="13" t="s">
        <v>137</v>
      </c>
      <c r="AW380" s="13" t="s">
        <v>32</v>
      </c>
      <c r="AX380" s="13" t="s">
        <v>76</v>
      </c>
      <c r="AY380" s="237" t="s">
        <v>129</v>
      </c>
    </row>
    <row r="381" s="15" customFormat="1">
      <c r="A381" s="15"/>
      <c r="B381" s="248"/>
      <c r="C381" s="249"/>
      <c r="D381" s="228" t="s">
        <v>143</v>
      </c>
      <c r="E381" s="250" t="s">
        <v>1</v>
      </c>
      <c r="F381" s="251" t="s">
        <v>182</v>
      </c>
      <c r="G381" s="249"/>
      <c r="H381" s="252">
        <v>108.511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143</v>
      </c>
      <c r="AU381" s="258" t="s">
        <v>137</v>
      </c>
      <c r="AV381" s="15" t="s">
        <v>136</v>
      </c>
      <c r="AW381" s="15" t="s">
        <v>32</v>
      </c>
      <c r="AX381" s="15" t="s">
        <v>81</v>
      </c>
      <c r="AY381" s="258" t="s">
        <v>129</v>
      </c>
    </row>
    <row r="382" s="2" customFormat="1" ht="21.75" customHeight="1">
      <c r="A382" s="38"/>
      <c r="B382" s="39"/>
      <c r="C382" s="212" t="s">
        <v>772</v>
      </c>
      <c r="D382" s="212" t="s">
        <v>132</v>
      </c>
      <c r="E382" s="213" t="s">
        <v>773</v>
      </c>
      <c r="F382" s="214" t="s">
        <v>774</v>
      </c>
      <c r="G382" s="215" t="s">
        <v>141</v>
      </c>
      <c r="H382" s="216">
        <v>5.5800000000000001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215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215</v>
      </c>
      <c r="BM382" s="224" t="s">
        <v>775</v>
      </c>
    </row>
    <row r="383" s="13" customFormat="1">
      <c r="A383" s="13"/>
      <c r="B383" s="226"/>
      <c r="C383" s="227"/>
      <c r="D383" s="228" t="s">
        <v>143</v>
      </c>
      <c r="E383" s="229" t="s">
        <v>1</v>
      </c>
      <c r="F383" s="230" t="s">
        <v>776</v>
      </c>
      <c r="G383" s="227"/>
      <c r="H383" s="231">
        <v>5.5800000000000001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143</v>
      </c>
      <c r="AU383" s="237" t="s">
        <v>137</v>
      </c>
      <c r="AV383" s="13" t="s">
        <v>137</v>
      </c>
      <c r="AW383" s="13" t="s">
        <v>32</v>
      </c>
      <c r="AX383" s="13" t="s">
        <v>81</v>
      </c>
      <c r="AY383" s="237" t="s">
        <v>129</v>
      </c>
    </row>
    <row r="384" s="2" customFormat="1" ht="16.5" customHeight="1">
      <c r="A384" s="38"/>
      <c r="B384" s="39"/>
      <c r="C384" s="259" t="s">
        <v>777</v>
      </c>
      <c r="D384" s="259" t="s">
        <v>211</v>
      </c>
      <c r="E384" s="260" t="s">
        <v>778</v>
      </c>
      <c r="F384" s="261" t="s">
        <v>779</v>
      </c>
      <c r="G384" s="262" t="s">
        <v>141</v>
      </c>
      <c r="H384" s="263">
        <v>5.859</v>
      </c>
      <c r="I384" s="264"/>
      <c r="J384" s="265">
        <f>ROUND(I384*H384,2)</f>
        <v>0</v>
      </c>
      <c r="K384" s="266"/>
      <c r="L384" s="267"/>
      <c r="M384" s="268" t="s">
        <v>1</v>
      </c>
      <c r="N384" s="269" t="s">
        <v>42</v>
      </c>
      <c r="O384" s="91"/>
      <c r="P384" s="222">
        <f>O384*H384</f>
        <v>0</v>
      </c>
      <c r="Q384" s="222">
        <v>9.9999999999999995E-07</v>
      </c>
      <c r="R384" s="222">
        <f>Q384*H384</f>
        <v>5.8589999999999993E-06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284</v>
      </c>
      <c r="AT384" s="224" t="s">
        <v>211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215</v>
      </c>
      <c r="BM384" s="224" t="s">
        <v>780</v>
      </c>
    </row>
    <row r="385" s="13" customFormat="1">
      <c r="A385" s="13"/>
      <c r="B385" s="226"/>
      <c r="C385" s="227"/>
      <c r="D385" s="228" t="s">
        <v>143</v>
      </c>
      <c r="E385" s="227"/>
      <c r="F385" s="230" t="s">
        <v>781</v>
      </c>
      <c r="G385" s="227"/>
      <c r="H385" s="231">
        <v>5.859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143</v>
      </c>
      <c r="AU385" s="237" t="s">
        <v>137</v>
      </c>
      <c r="AV385" s="13" t="s">
        <v>137</v>
      </c>
      <c r="AW385" s="13" t="s">
        <v>4</v>
      </c>
      <c r="AX385" s="13" t="s">
        <v>81</v>
      </c>
      <c r="AY385" s="237" t="s">
        <v>129</v>
      </c>
    </row>
    <row r="386" s="2" customFormat="1" ht="21.75" customHeight="1">
      <c r="A386" s="38"/>
      <c r="B386" s="39"/>
      <c r="C386" s="212" t="s">
        <v>782</v>
      </c>
      <c r="D386" s="212" t="s">
        <v>132</v>
      </c>
      <c r="E386" s="213" t="s">
        <v>783</v>
      </c>
      <c r="F386" s="214" t="s">
        <v>784</v>
      </c>
      <c r="G386" s="215" t="s">
        <v>141</v>
      </c>
      <c r="H386" s="216">
        <v>167.08699999999999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0.00020000000000000001</v>
      </c>
      <c r="R386" s="222">
        <f>Q386*H386</f>
        <v>0.0334174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215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215</v>
      </c>
      <c r="BM386" s="224" t="s">
        <v>785</v>
      </c>
    </row>
    <row r="387" s="13" customFormat="1">
      <c r="A387" s="13"/>
      <c r="B387" s="226"/>
      <c r="C387" s="227"/>
      <c r="D387" s="228" t="s">
        <v>143</v>
      </c>
      <c r="E387" s="229" t="s">
        <v>1</v>
      </c>
      <c r="F387" s="230" t="s">
        <v>786</v>
      </c>
      <c r="G387" s="227"/>
      <c r="H387" s="231">
        <v>42.799999999999997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143</v>
      </c>
      <c r="AU387" s="237" t="s">
        <v>137</v>
      </c>
      <c r="AV387" s="13" t="s">
        <v>137</v>
      </c>
      <c r="AW387" s="13" t="s">
        <v>32</v>
      </c>
      <c r="AX387" s="13" t="s">
        <v>76</v>
      </c>
      <c r="AY387" s="237" t="s">
        <v>129</v>
      </c>
    </row>
    <row r="388" s="13" customFormat="1">
      <c r="A388" s="13"/>
      <c r="B388" s="226"/>
      <c r="C388" s="227"/>
      <c r="D388" s="228" t="s">
        <v>143</v>
      </c>
      <c r="E388" s="229" t="s">
        <v>1</v>
      </c>
      <c r="F388" s="230" t="s">
        <v>187</v>
      </c>
      <c r="G388" s="227"/>
      <c r="H388" s="231">
        <v>124.28700000000001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143</v>
      </c>
      <c r="AU388" s="237" t="s">
        <v>137</v>
      </c>
      <c r="AV388" s="13" t="s">
        <v>137</v>
      </c>
      <c r="AW388" s="13" t="s">
        <v>32</v>
      </c>
      <c r="AX388" s="13" t="s">
        <v>76</v>
      </c>
      <c r="AY388" s="237" t="s">
        <v>129</v>
      </c>
    </row>
    <row r="389" s="15" customFormat="1">
      <c r="A389" s="15"/>
      <c r="B389" s="248"/>
      <c r="C389" s="249"/>
      <c r="D389" s="228" t="s">
        <v>143</v>
      </c>
      <c r="E389" s="250" t="s">
        <v>1</v>
      </c>
      <c r="F389" s="251" t="s">
        <v>182</v>
      </c>
      <c r="G389" s="249"/>
      <c r="H389" s="252">
        <v>167.08699999999999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143</v>
      </c>
      <c r="AU389" s="258" t="s">
        <v>137</v>
      </c>
      <c r="AV389" s="15" t="s">
        <v>136</v>
      </c>
      <c r="AW389" s="15" t="s">
        <v>32</v>
      </c>
      <c r="AX389" s="15" t="s">
        <v>81</v>
      </c>
      <c r="AY389" s="258" t="s">
        <v>129</v>
      </c>
    </row>
    <row r="390" s="2" customFormat="1" ht="33" customHeight="1">
      <c r="A390" s="38"/>
      <c r="B390" s="39"/>
      <c r="C390" s="212" t="s">
        <v>787</v>
      </c>
      <c r="D390" s="212" t="s">
        <v>132</v>
      </c>
      <c r="E390" s="213" t="s">
        <v>788</v>
      </c>
      <c r="F390" s="214" t="s">
        <v>789</v>
      </c>
      <c r="G390" s="215" t="s">
        <v>141</v>
      </c>
      <c r="H390" s="216">
        <v>167.08699999999999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0.00017000000000000001</v>
      </c>
      <c r="R390" s="222">
        <f>Q390*H390</f>
        <v>0.028404789999999999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215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215</v>
      </c>
      <c r="BM390" s="224" t="s">
        <v>790</v>
      </c>
    </row>
    <row r="391" s="13" customFormat="1">
      <c r="A391" s="13"/>
      <c r="B391" s="226"/>
      <c r="C391" s="227"/>
      <c r="D391" s="228" t="s">
        <v>143</v>
      </c>
      <c r="E391" s="229" t="s">
        <v>1</v>
      </c>
      <c r="F391" s="230" t="s">
        <v>791</v>
      </c>
      <c r="G391" s="227"/>
      <c r="H391" s="231">
        <v>167.08699999999999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143</v>
      </c>
      <c r="AU391" s="237" t="s">
        <v>137</v>
      </c>
      <c r="AV391" s="13" t="s">
        <v>137</v>
      </c>
      <c r="AW391" s="13" t="s">
        <v>32</v>
      </c>
      <c r="AX391" s="13" t="s">
        <v>81</v>
      </c>
      <c r="AY391" s="237" t="s">
        <v>129</v>
      </c>
    </row>
    <row r="392" s="2" customFormat="1" ht="21.75" customHeight="1">
      <c r="A392" s="38"/>
      <c r="B392" s="39"/>
      <c r="C392" s="212" t="s">
        <v>792</v>
      </c>
      <c r="D392" s="212" t="s">
        <v>132</v>
      </c>
      <c r="E392" s="213" t="s">
        <v>793</v>
      </c>
      <c r="F392" s="214" t="s">
        <v>794</v>
      </c>
      <c r="G392" s="215" t="s">
        <v>141</v>
      </c>
      <c r="H392" s="216">
        <v>39.100000000000001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215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215</v>
      </c>
      <c r="BM392" s="224" t="s">
        <v>795</v>
      </c>
    </row>
    <row r="393" s="13" customFormat="1">
      <c r="A393" s="13"/>
      <c r="B393" s="226"/>
      <c r="C393" s="227"/>
      <c r="D393" s="228" t="s">
        <v>143</v>
      </c>
      <c r="E393" s="229" t="s">
        <v>1</v>
      </c>
      <c r="F393" s="230" t="s">
        <v>796</v>
      </c>
      <c r="G393" s="227"/>
      <c r="H393" s="231">
        <v>39.100000000000001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143</v>
      </c>
      <c r="AU393" s="237" t="s">
        <v>137</v>
      </c>
      <c r="AV393" s="13" t="s">
        <v>137</v>
      </c>
      <c r="AW393" s="13" t="s">
        <v>32</v>
      </c>
      <c r="AX393" s="13" t="s">
        <v>81</v>
      </c>
      <c r="AY393" s="237" t="s">
        <v>129</v>
      </c>
    </row>
    <row r="394" s="12" customFormat="1" ht="22.8" customHeight="1">
      <c r="A394" s="12"/>
      <c r="B394" s="196"/>
      <c r="C394" s="197"/>
      <c r="D394" s="198" t="s">
        <v>75</v>
      </c>
      <c r="E394" s="210" t="s">
        <v>797</v>
      </c>
      <c r="F394" s="210" t="s">
        <v>798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SUM(P395:P398)</f>
        <v>0</v>
      </c>
      <c r="Q394" s="204"/>
      <c r="R394" s="205">
        <f>SUM(R395:R398)</f>
        <v>0.007254</v>
      </c>
      <c r="S394" s="204"/>
      <c r="T394" s="206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137</v>
      </c>
      <c r="AT394" s="208" t="s">
        <v>75</v>
      </c>
      <c r="AU394" s="208" t="s">
        <v>81</v>
      </c>
      <c r="AY394" s="207" t="s">
        <v>129</v>
      </c>
      <c r="BK394" s="209">
        <f>SUM(BK395:BK398)</f>
        <v>0</v>
      </c>
    </row>
    <row r="395" s="2" customFormat="1" ht="21.75" customHeight="1">
      <c r="A395" s="38"/>
      <c r="B395" s="39"/>
      <c r="C395" s="212" t="s">
        <v>799</v>
      </c>
      <c r="D395" s="212" t="s">
        <v>132</v>
      </c>
      <c r="E395" s="213" t="s">
        <v>800</v>
      </c>
      <c r="F395" s="214" t="s">
        <v>801</v>
      </c>
      <c r="G395" s="215" t="s">
        <v>141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215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215</v>
      </c>
      <c r="BM395" s="224" t="s">
        <v>802</v>
      </c>
    </row>
    <row r="396" s="13" customFormat="1">
      <c r="A396" s="13"/>
      <c r="B396" s="226"/>
      <c r="C396" s="227"/>
      <c r="D396" s="228" t="s">
        <v>143</v>
      </c>
      <c r="E396" s="229" t="s">
        <v>1</v>
      </c>
      <c r="F396" s="230" t="s">
        <v>776</v>
      </c>
      <c r="G396" s="227"/>
      <c r="H396" s="231">
        <v>5.5800000000000001</v>
      </c>
      <c r="I396" s="232"/>
      <c r="J396" s="227"/>
      <c r="K396" s="227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143</v>
      </c>
      <c r="AU396" s="237" t="s">
        <v>137</v>
      </c>
      <c r="AV396" s="13" t="s">
        <v>137</v>
      </c>
      <c r="AW396" s="13" t="s">
        <v>32</v>
      </c>
      <c r="AX396" s="13" t="s">
        <v>81</v>
      </c>
      <c r="AY396" s="237" t="s">
        <v>129</v>
      </c>
    </row>
    <row r="397" s="2" customFormat="1" ht="16.5" customHeight="1">
      <c r="A397" s="38"/>
      <c r="B397" s="39"/>
      <c r="C397" s="259" t="s">
        <v>803</v>
      </c>
      <c r="D397" s="259" t="s">
        <v>211</v>
      </c>
      <c r="E397" s="260" t="s">
        <v>804</v>
      </c>
      <c r="F397" s="261" t="s">
        <v>805</v>
      </c>
      <c r="G397" s="262" t="s">
        <v>141</v>
      </c>
      <c r="H397" s="263">
        <v>5.5800000000000001</v>
      </c>
      <c r="I397" s="264"/>
      <c r="J397" s="265">
        <f>ROUND(I397*H397,2)</f>
        <v>0</v>
      </c>
      <c r="K397" s="266"/>
      <c r="L397" s="267"/>
      <c r="M397" s="268" t="s">
        <v>1</v>
      </c>
      <c r="N397" s="269" t="s">
        <v>42</v>
      </c>
      <c r="O397" s="91"/>
      <c r="P397" s="222">
        <f>O397*H397</f>
        <v>0</v>
      </c>
      <c r="Q397" s="222">
        <v>0.0012999999999999999</v>
      </c>
      <c r="R397" s="222">
        <f>Q397*H397</f>
        <v>0.007254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284</v>
      </c>
      <c r="AT397" s="224" t="s">
        <v>211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215</v>
      </c>
      <c r="BM397" s="224" t="s">
        <v>806</v>
      </c>
    </row>
    <row r="398" s="2" customFormat="1" ht="16.5" customHeight="1">
      <c r="A398" s="38"/>
      <c r="B398" s="39"/>
      <c r="C398" s="212" t="s">
        <v>807</v>
      </c>
      <c r="D398" s="212" t="s">
        <v>132</v>
      </c>
      <c r="E398" s="213" t="s">
        <v>808</v>
      </c>
      <c r="F398" s="214" t="s">
        <v>809</v>
      </c>
      <c r="G398" s="215" t="s">
        <v>141</v>
      </c>
      <c r="H398" s="216">
        <v>5.5800000000000001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215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215</v>
      </c>
      <c r="BM398" s="224" t="s">
        <v>810</v>
      </c>
    </row>
    <row r="399" s="12" customFormat="1" ht="25.92" customHeight="1">
      <c r="A399" s="12"/>
      <c r="B399" s="196"/>
      <c r="C399" s="197"/>
      <c r="D399" s="198" t="s">
        <v>75</v>
      </c>
      <c r="E399" s="199" t="s">
        <v>211</v>
      </c>
      <c r="F399" s="199" t="s">
        <v>811</v>
      </c>
      <c r="G399" s="197"/>
      <c r="H399" s="197"/>
      <c r="I399" s="200"/>
      <c r="J399" s="201">
        <f>BK399</f>
        <v>0</v>
      </c>
      <c r="K399" s="197"/>
      <c r="L399" s="202"/>
      <c r="M399" s="203"/>
      <c r="N399" s="204"/>
      <c r="O399" s="204"/>
      <c r="P399" s="205">
        <f>P400+P440</f>
        <v>0</v>
      </c>
      <c r="Q399" s="204"/>
      <c r="R399" s="205">
        <f>R400+R440</f>
        <v>0</v>
      </c>
      <c r="S399" s="204"/>
      <c r="T399" s="206">
        <f>T400+T440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7" t="s">
        <v>130</v>
      </c>
      <c r="AT399" s="208" t="s">
        <v>75</v>
      </c>
      <c r="AU399" s="208" t="s">
        <v>76</v>
      </c>
      <c r="AY399" s="207" t="s">
        <v>129</v>
      </c>
      <c r="BK399" s="209">
        <f>BK400+BK440</f>
        <v>0</v>
      </c>
    </row>
    <row r="400" s="12" customFormat="1" ht="22.8" customHeight="1">
      <c r="A400" s="12"/>
      <c r="B400" s="196"/>
      <c r="C400" s="197"/>
      <c r="D400" s="198" t="s">
        <v>75</v>
      </c>
      <c r="E400" s="210" t="s">
        <v>812</v>
      </c>
      <c r="F400" s="210" t="s">
        <v>813</v>
      </c>
      <c r="G400" s="197"/>
      <c r="H400" s="197"/>
      <c r="I400" s="200"/>
      <c r="J400" s="211">
        <f>BK400</f>
        <v>0</v>
      </c>
      <c r="K400" s="197"/>
      <c r="L400" s="202"/>
      <c r="M400" s="203"/>
      <c r="N400" s="204"/>
      <c r="O400" s="204"/>
      <c r="P400" s="205">
        <f>SUM(P401:P439)</f>
        <v>0</v>
      </c>
      <c r="Q400" s="204"/>
      <c r="R400" s="205">
        <f>SUM(R401:R439)</f>
        <v>0</v>
      </c>
      <c r="S400" s="204"/>
      <c r="T400" s="206">
        <f>SUM(T401:T439)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7" t="s">
        <v>130</v>
      </c>
      <c r="AT400" s="208" t="s">
        <v>75</v>
      </c>
      <c r="AU400" s="208" t="s">
        <v>81</v>
      </c>
      <c r="AY400" s="207" t="s">
        <v>129</v>
      </c>
      <c r="BK400" s="209">
        <f>SUM(BK401:BK439)</f>
        <v>0</v>
      </c>
    </row>
    <row r="401" s="2" customFormat="1" ht="16.5" customHeight="1">
      <c r="A401" s="38"/>
      <c r="B401" s="39"/>
      <c r="C401" s="212" t="s">
        <v>814</v>
      </c>
      <c r="D401" s="212" t="s">
        <v>132</v>
      </c>
      <c r="E401" s="213" t="s">
        <v>815</v>
      </c>
      <c r="F401" s="214" t="s">
        <v>816</v>
      </c>
      <c r="G401" s="215" t="s">
        <v>325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443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443</v>
      </c>
      <c r="BM401" s="224" t="s">
        <v>817</v>
      </c>
    </row>
    <row r="402" s="2" customFormat="1" ht="16.5" customHeight="1">
      <c r="A402" s="38"/>
      <c r="B402" s="39"/>
      <c r="C402" s="212" t="s">
        <v>818</v>
      </c>
      <c r="D402" s="212" t="s">
        <v>132</v>
      </c>
      <c r="E402" s="213" t="s">
        <v>819</v>
      </c>
      <c r="F402" s="214" t="s">
        <v>820</v>
      </c>
      <c r="G402" s="215" t="s">
        <v>325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443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443</v>
      </c>
      <c r="BM402" s="224" t="s">
        <v>821</v>
      </c>
    </row>
    <row r="403" s="2" customFormat="1" ht="21.75" customHeight="1">
      <c r="A403" s="38"/>
      <c r="B403" s="39"/>
      <c r="C403" s="212" t="s">
        <v>822</v>
      </c>
      <c r="D403" s="212" t="s">
        <v>132</v>
      </c>
      <c r="E403" s="213" t="s">
        <v>823</v>
      </c>
      <c r="F403" s="214" t="s">
        <v>824</v>
      </c>
      <c r="G403" s="215" t="s">
        <v>325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443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443</v>
      </c>
      <c r="BM403" s="224" t="s">
        <v>825</v>
      </c>
    </row>
    <row r="404" s="2" customFormat="1" ht="16.5" customHeight="1">
      <c r="A404" s="38"/>
      <c r="B404" s="39"/>
      <c r="C404" s="212" t="s">
        <v>826</v>
      </c>
      <c r="D404" s="212" t="s">
        <v>132</v>
      </c>
      <c r="E404" s="213" t="s">
        <v>827</v>
      </c>
      <c r="F404" s="214" t="s">
        <v>828</v>
      </c>
      <c r="G404" s="215" t="s">
        <v>325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443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443</v>
      </c>
      <c r="BM404" s="224" t="s">
        <v>829</v>
      </c>
    </row>
    <row r="405" s="2" customFormat="1" ht="16.5" customHeight="1">
      <c r="A405" s="38"/>
      <c r="B405" s="39"/>
      <c r="C405" s="212" t="s">
        <v>830</v>
      </c>
      <c r="D405" s="212" t="s">
        <v>132</v>
      </c>
      <c r="E405" s="213" t="s">
        <v>831</v>
      </c>
      <c r="F405" s="214" t="s">
        <v>832</v>
      </c>
      <c r="G405" s="215" t="s">
        <v>325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443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443</v>
      </c>
      <c r="BM405" s="224" t="s">
        <v>833</v>
      </c>
    </row>
    <row r="406" s="2" customFormat="1" ht="21.75" customHeight="1">
      <c r="A406" s="38"/>
      <c r="B406" s="39"/>
      <c r="C406" s="212" t="s">
        <v>834</v>
      </c>
      <c r="D406" s="212" t="s">
        <v>132</v>
      </c>
      <c r="E406" s="213" t="s">
        <v>835</v>
      </c>
      <c r="F406" s="214" t="s">
        <v>836</v>
      </c>
      <c r="G406" s="215" t="s">
        <v>147</v>
      </c>
      <c r="H406" s="216">
        <v>55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443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443</v>
      </c>
      <c r="BM406" s="224" t="s">
        <v>837</v>
      </c>
    </row>
    <row r="407" s="2" customFormat="1" ht="21.75" customHeight="1">
      <c r="A407" s="38"/>
      <c r="B407" s="39"/>
      <c r="C407" s="212" t="s">
        <v>838</v>
      </c>
      <c r="D407" s="212" t="s">
        <v>132</v>
      </c>
      <c r="E407" s="213" t="s">
        <v>839</v>
      </c>
      <c r="F407" s="214" t="s">
        <v>840</v>
      </c>
      <c r="G407" s="215" t="s">
        <v>147</v>
      </c>
      <c r="H407" s="216">
        <v>105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443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443</v>
      </c>
      <c r="BM407" s="224" t="s">
        <v>841</v>
      </c>
    </row>
    <row r="408" s="2" customFormat="1" ht="16.5" customHeight="1">
      <c r="A408" s="38"/>
      <c r="B408" s="39"/>
      <c r="C408" s="212" t="s">
        <v>842</v>
      </c>
      <c r="D408" s="212" t="s">
        <v>132</v>
      </c>
      <c r="E408" s="213" t="s">
        <v>843</v>
      </c>
      <c r="F408" s="214" t="s">
        <v>844</v>
      </c>
      <c r="G408" s="215" t="s">
        <v>147</v>
      </c>
      <c r="H408" s="216">
        <v>15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443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443</v>
      </c>
      <c r="BM408" s="224" t="s">
        <v>845</v>
      </c>
    </row>
    <row r="409" s="2" customFormat="1" ht="16.5" customHeight="1">
      <c r="A409" s="38"/>
      <c r="B409" s="39"/>
      <c r="C409" s="212" t="s">
        <v>846</v>
      </c>
      <c r="D409" s="212" t="s">
        <v>132</v>
      </c>
      <c r="E409" s="213" t="s">
        <v>847</v>
      </c>
      <c r="F409" s="214" t="s">
        <v>848</v>
      </c>
      <c r="G409" s="215" t="s">
        <v>147</v>
      </c>
      <c r="H409" s="216">
        <v>25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443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443</v>
      </c>
      <c r="BM409" s="224" t="s">
        <v>849</v>
      </c>
    </row>
    <row r="410" s="2" customFormat="1" ht="16.5" customHeight="1">
      <c r="A410" s="38"/>
      <c r="B410" s="39"/>
      <c r="C410" s="212" t="s">
        <v>850</v>
      </c>
      <c r="D410" s="212" t="s">
        <v>132</v>
      </c>
      <c r="E410" s="213" t="s">
        <v>851</v>
      </c>
      <c r="F410" s="214" t="s">
        <v>852</v>
      </c>
      <c r="G410" s="215" t="s">
        <v>147</v>
      </c>
      <c r="H410" s="216">
        <v>6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443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443</v>
      </c>
      <c r="BM410" s="224" t="s">
        <v>853</v>
      </c>
    </row>
    <row r="411" s="2" customFormat="1" ht="16.5" customHeight="1">
      <c r="A411" s="38"/>
      <c r="B411" s="39"/>
      <c r="C411" s="212" t="s">
        <v>854</v>
      </c>
      <c r="D411" s="212" t="s">
        <v>132</v>
      </c>
      <c r="E411" s="213" t="s">
        <v>855</v>
      </c>
      <c r="F411" s="214" t="s">
        <v>856</v>
      </c>
      <c r="G411" s="215" t="s">
        <v>147</v>
      </c>
      <c r="H411" s="216">
        <v>10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443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443</v>
      </c>
      <c r="BM411" s="224" t="s">
        <v>857</v>
      </c>
    </row>
    <row r="412" s="2" customFormat="1" ht="16.5" customHeight="1">
      <c r="A412" s="38"/>
      <c r="B412" s="39"/>
      <c r="C412" s="212" t="s">
        <v>858</v>
      </c>
      <c r="D412" s="212" t="s">
        <v>132</v>
      </c>
      <c r="E412" s="213" t="s">
        <v>859</v>
      </c>
      <c r="F412" s="214" t="s">
        <v>860</v>
      </c>
      <c r="G412" s="215" t="s">
        <v>147</v>
      </c>
      <c r="H412" s="216">
        <v>10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443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443</v>
      </c>
      <c r="BM412" s="224" t="s">
        <v>861</v>
      </c>
    </row>
    <row r="413" s="2" customFormat="1" ht="16.5" customHeight="1">
      <c r="A413" s="38"/>
      <c r="B413" s="39"/>
      <c r="C413" s="212" t="s">
        <v>862</v>
      </c>
      <c r="D413" s="212" t="s">
        <v>132</v>
      </c>
      <c r="E413" s="213" t="s">
        <v>863</v>
      </c>
      <c r="F413" s="214" t="s">
        <v>864</v>
      </c>
      <c r="G413" s="215" t="s">
        <v>147</v>
      </c>
      <c r="H413" s="216">
        <v>30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443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443</v>
      </c>
      <c r="BM413" s="224" t="s">
        <v>865</v>
      </c>
    </row>
    <row r="414" s="2" customFormat="1" ht="16.5" customHeight="1">
      <c r="A414" s="38"/>
      <c r="B414" s="39"/>
      <c r="C414" s="212" t="s">
        <v>866</v>
      </c>
      <c r="D414" s="212" t="s">
        <v>132</v>
      </c>
      <c r="E414" s="213" t="s">
        <v>867</v>
      </c>
      <c r="F414" s="214" t="s">
        <v>868</v>
      </c>
      <c r="G414" s="215" t="s">
        <v>147</v>
      </c>
      <c r="H414" s="216">
        <v>20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443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443</v>
      </c>
      <c r="BM414" s="224" t="s">
        <v>869</v>
      </c>
    </row>
    <row r="415" s="2" customFormat="1" ht="16.5" customHeight="1">
      <c r="A415" s="38"/>
      <c r="B415" s="39"/>
      <c r="C415" s="212" t="s">
        <v>870</v>
      </c>
      <c r="D415" s="212" t="s">
        <v>132</v>
      </c>
      <c r="E415" s="213" t="s">
        <v>871</v>
      </c>
      <c r="F415" s="214" t="s">
        <v>872</v>
      </c>
      <c r="G415" s="215" t="s">
        <v>325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443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443</v>
      </c>
      <c r="BM415" s="224" t="s">
        <v>873</v>
      </c>
    </row>
    <row r="416" s="2" customFormat="1" ht="16.5" customHeight="1">
      <c r="A416" s="38"/>
      <c r="B416" s="39"/>
      <c r="C416" s="212" t="s">
        <v>874</v>
      </c>
      <c r="D416" s="212" t="s">
        <v>132</v>
      </c>
      <c r="E416" s="213" t="s">
        <v>875</v>
      </c>
      <c r="F416" s="214" t="s">
        <v>876</v>
      </c>
      <c r="G416" s="215" t="s">
        <v>325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443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443</v>
      </c>
      <c r="BM416" s="224" t="s">
        <v>877</v>
      </c>
    </row>
    <row r="417" s="2" customFormat="1" ht="16.5" customHeight="1">
      <c r="A417" s="38"/>
      <c r="B417" s="39"/>
      <c r="C417" s="212" t="s">
        <v>878</v>
      </c>
      <c r="D417" s="212" t="s">
        <v>132</v>
      </c>
      <c r="E417" s="213" t="s">
        <v>879</v>
      </c>
      <c r="F417" s="214" t="s">
        <v>880</v>
      </c>
      <c r="G417" s="215" t="s">
        <v>325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443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443</v>
      </c>
      <c r="BM417" s="224" t="s">
        <v>881</v>
      </c>
    </row>
    <row r="418" s="2" customFormat="1" ht="16.5" customHeight="1">
      <c r="A418" s="38"/>
      <c r="B418" s="39"/>
      <c r="C418" s="212" t="s">
        <v>882</v>
      </c>
      <c r="D418" s="212" t="s">
        <v>132</v>
      </c>
      <c r="E418" s="213" t="s">
        <v>883</v>
      </c>
      <c r="F418" s="214" t="s">
        <v>884</v>
      </c>
      <c r="G418" s="215" t="s">
        <v>325</v>
      </c>
      <c r="H418" s="216">
        <v>9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443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443</v>
      </c>
      <c r="BM418" s="224" t="s">
        <v>885</v>
      </c>
    </row>
    <row r="419" s="2" customFormat="1" ht="16.5" customHeight="1">
      <c r="A419" s="38"/>
      <c r="B419" s="39"/>
      <c r="C419" s="212" t="s">
        <v>886</v>
      </c>
      <c r="D419" s="212" t="s">
        <v>132</v>
      </c>
      <c r="E419" s="213" t="s">
        <v>887</v>
      </c>
      <c r="F419" s="214" t="s">
        <v>888</v>
      </c>
      <c r="G419" s="215" t="s">
        <v>325</v>
      </c>
      <c r="H419" s="216">
        <v>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443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443</v>
      </c>
      <c r="BM419" s="224" t="s">
        <v>889</v>
      </c>
    </row>
    <row r="420" s="2" customFormat="1" ht="16.5" customHeight="1">
      <c r="A420" s="38"/>
      <c r="B420" s="39"/>
      <c r="C420" s="212" t="s">
        <v>890</v>
      </c>
      <c r="D420" s="212" t="s">
        <v>132</v>
      </c>
      <c r="E420" s="213" t="s">
        <v>891</v>
      </c>
      <c r="F420" s="214" t="s">
        <v>892</v>
      </c>
      <c r="G420" s="215" t="s">
        <v>325</v>
      </c>
      <c r="H420" s="216">
        <v>2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443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443</v>
      </c>
      <c r="BM420" s="224" t="s">
        <v>893</v>
      </c>
    </row>
    <row r="421" s="2" customFormat="1" ht="16.5" customHeight="1">
      <c r="A421" s="38"/>
      <c r="B421" s="39"/>
      <c r="C421" s="212" t="s">
        <v>894</v>
      </c>
      <c r="D421" s="212" t="s">
        <v>132</v>
      </c>
      <c r="E421" s="213" t="s">
        <v>895</v>
      </c>
      <c r="F421" s="214" t="s">
        <v>896</v>
      </c>
      <c r="G421" s="215" t="s">
        <v>325</v>
      </c>
      <c r="H421" s="216">
        <v>12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443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443</v>
      </c>
      <c r="BM421" s="224" t="s">
        <v>897</v>
      </c>
    </row>
    <row r="422" s="2" customFormat="1" ht="16.5" customHeight="1">
      <c r="A422" s="38"/>
      <c r="B422" s="39"/>
      <c r="C422" s="212" t="s">
        <v>898</v>
      </c>
      <c r="D422" s="212" t="s">
        <v>132</v>
      </c>
      <c r="E422" s="213" t="s">
        <v>899</v>
      </c>
      <c r="F422" s="214" t="s">
        <v>900</v>
      </c>
      <c r="G422" s="215" t="s">
        <v>325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443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443</v>
      </c>
      <c r="BM422" s="224" t="s">
        <v>901</v>
      </c>
    </row>
    <row r="423" s="2" customFormat="1" ht="16.5" customHeight="1">
      <c r="A423" s="38"/>
      <c r="B423" s="39"/>
      <c r="C423" s="212" t="s">
        <v>902</v>
      </c>
      <c r="D423" s="212" t="s">
        <v>132</v>
      </c>
      <c r="E423" s="213" t="s">
        <v>903</v>
      </c>
      <c r="F423" s="214" t="s">
        <v>904</v>
      </c>
      <c r="G423" s="215" t="s">
        <v>325</v>
      </c>
      <c r="H423" s="216">
        <v>8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443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443</v>
      </c>
      <c r="BM423" s="224" t="s">
        <v>905</v>
      </c>
    </row>
    <row r="424" s="2" customFormat="1" ht="16.5" customHeight="1">
      <c r="A424" s="38"/>
      <c r="B424" s="39"/>
      <c r="C424" s="212" t="s">
        <v>906</v>
      </c>
      <c r="D424" s="212" t="s">
        <v>132</v>
      </c>
      <c r="E424" s="213" t="s">
        <v>907</v>
      </c>
      <c r="F424" s="214" t="s">
        <v>908</v>
      </c>
      <c r="G424" s="215" t="s">
        <v>325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443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443</v>
      </c>
      <c r="BM424" s="224" t="s">
        <v>909</v>
      </c>
    </row>
    <row r="425" s="2" customFormat="1" ht="16.5" customHeight="1">
      <c r="A425" s="38"/>
      <c r="B425" s="39"/>
      <c r="C425" s="212" t="s">
        <v>910</v>
      </c>
      <c r="D425" s="212" t="s">
        <v>132</v>
      </c>
      <c r="E425" s="213" t="s">
        <v>911</v>
      </c>
      <c r="F425" s="214" t="s">
        <v>912</v>
      </c>
      <c r="G425" s="215" t="s">
        <v>325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443</v>
      </c>
      <c r="AT425" s="224" t="s">
        <v>132</v>
      </c>
      <c r="AU425" s="224" t="s">
        <v>137</v>
      </c>
      <c r="AY425" s="17" t="s">
        <v>129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137</v>
      </c>
      <c r="BK425" s="225">
        <f>ROUND(I425*H425,2)</f>
        <v>0</v>
      </c>
      <c r="BL425" s="17" t="s">
        <v>443</v>
      </c>
      <c r="BM425" s="224" t="s">
        <v>913</v>
      </c>
    </row>
    <row r="426" s="2" customFormat="1" ht="16.5" customHeight="1">
      <c r="A426" s="38"/>
      <c r="B426" s="39"/>
      <c r="C426" s="212" t="s">
        <v>914</v>
      </c>
      <c r="D426" s="212" t="s">
        <v>132</v>
      </c>
      <c r="E426" s="213" t="s">
        <v>915</v>
      </c>
      <c r="F426" s="214" t="s">
        <v>916</v>
      </c>
      <c r="G426" s="215" t="s">
        <v>325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443</v>
      </c>
      <c r="AT426" s="224" t="s">
        <v>132</v>
      </c>
      <c r="AU426" s="224" t="s">
        <v>137</v>
      </c>
      <c r="AY426" s="17" t="s">
        <v>129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137</v>
      </c>
      <c r="BK426" s="225">
        <f>ROUND(I426*H426,2)</f>
        <v>0</v>
      </c>
      <c r="BL426" s="17" t="s">
        <v>443</v>
      </c>
      <c r="BM426" s="224" t="s">
        <v>917</v>
      </c>
    </row>
    <row r="427" s="2" customFormat="1" ht="16.5" customHeight="1">
      <c r="A427" s="38"/>
      <c r="B427" s="39"/>
      <c r="C427" s="212" t="s">
        <v>918</v>
      </c>
      <c r="D427" s="212" t="s">
        <v>132</v>
      </c>
      <c r="E427" s="213" t="s">
        <v>919</v>
      </c>
      <c r="F427" s="214" t="s">
        <v>920</v>
      </c>
      <c r="G427" s="215" t="s">
        <v>325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443</v>
      </c>
      <c r="AT427" s="224" t="s">
        <v>132</v>
      </c>
      <c r="AU427" s="224" t="s">
        <v>137</v>
      </c>
      <c r="AY427" s="17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137</v>
      </c>
      <c r="BK427" s="225">
        <f>ROUND(I427*H427,2)</f>
        <v>0</v>
      </c>
      <c r="BL427" s="17" t="s">
        <v>443</v>
      </c>
      <c r="BM427" s="224" t="s">
        <v>921</v>
      </c>
    </row>
    <row r="428" s="2" customFormat="1" ht="16.5" customHeight="1">
      <c r="A428" s="38"/>
      <c r="B428" s="39"/>
      <c r="C428" s="212" t="s">
        <v>922</v>
      </c>
      <c r="D428" s="212" t="s">
        <v>132</v>
      </c>
      <c r="E428" s="213" t="s">
        <v>923</v>
      </c>
      <c r="F428" s="214" t="s">
        <v>924</v>
      </c>
      <c r="G428" s="215" t="s">
        <v>325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443</v>
      </c>
      <c r="AT428" s="224" t="s">
        <v>132</v>
      </c>
      <c r="AU428" s="224" t="s">
        <v>137</v>
      </c>
      <c r="AY428" s="17" t="s">
        <v>129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137</v>
      </c>
      <c r="BK428" s="225">
        <f>ROUND(I428*H428,2)</f>
        <v>0</v>
      </c>
      <c r="BL428" s="17" t="s">
        <v>443</v>
      </c>
      <c r="BM428" s="224" t="s">
        <v>925</v>
      </c>
    </row>
    <row r="429" s="2" customFormat="1" ht="16.5" customHeight="1">
      <c r="A429" s="38"/>
      <c r="B429" s="39"/>
      <c r="C429" s="212" t="s">
        <v>926</v>
      </c>
      <c r="D429" s="212" t="s">
        <v>132</v>
      </c>
      <c r="E429" s="213" t="s">
        <v>927</v>
      </c>
      <c r="F429" s="214" t="s">
        <v>928</v>
      </c>
      <c r="G429" s="215" t="s">
        <v>325</v>
      </c>
      <c r="H429" s="216">
        <v>11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443</v>
      </c>
      <c r="AT429" s="224" t="s">
        <v>132</v>
      </c>
      <c r="AU429" s="224" t="s">
        <v>137</v>
      </c>
      <c r="AY429" s="17" t="s">
        <v>129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137</v>
      </c>
      <c r="BK429" s="225">
        <f>ROUND(I429*H429,2)</f>
        <v>0</v>
      </c>
      <c r="BL429" s="17" t="s">
        <v>443</v>
      </c>
      <c r="BM429" s="224" t="s">
        <v>929</v>
      </c>
    </row>
    <row r="430" s="2" customFormat="1" ht="16.5" customHeight="1">
      <c r="A430" s="38"/>
      <c r="B430" s="39"/>
      <c r="C430" s="212" t="s">
        <v>930</v>
      </c>
      <c r="D430" s="212" t="s">
        <v>132</v>
      </c>
      <c r="E430" s="213" t="s">
        <v>931</v>
      </c>
      <c r="F430" s="214" t="s">
        <v>932</v>
      </c>
      <c r="G430" s="215" t="s">
        <v>325</v>
      </c>
      <c r="H430" s="216">
        <v>14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443</v>
      </c>
      <c r="AT430" s="224" t="s">
        <v>132</v>
      </c>
      <c r="AU430" s="224" t="s">
        <v>137</v>
      </c>
      <c r="AY430" s="17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137</v>
      </c>
      <c r="BK430" s="225">
        <f>ROUND(I430*H430,2)</f>
        <v>0</v>
      </c>
      <c r="BL430" s="17" t="s">
        <v>443</v>
      </c>
      <c r="BM430" s="224" t="s">
        <v>933</v>
      </c>
    </row>
    <row r="431" s="2" customFormat="1" ht="33" customHeight="1">
      <c r="A431" s="38"/>
      <c r="B431" s="39"/>
      <c r="C431" s="212" t="s">
        <v>934</v>
      </c>
      <c r="D431" s="212" t="s">
        <v>132</v>
      </c>
      <c r="E431" s="213" t="s">
        <v>935</v>
      </c>
      <c r="F431" s="214" t="s">
        <v>936</v>
      </c>
      <c r="G431" s="215" t="s">
        <v>135</v>
      </c>
      <c r="H431" s="216">
        <v>3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443</v>
      </c>
      <c r="AT431" s="224" t="s">
        <v>132</v>
      </c>
      <c r="AU431" s="224" t="s">
        <v>137</v>
      </c>
      <c r="AY431" s="17" t="s">
        <v>129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137</v>
      </c>
      <c r="BK431" s="225">
        <f>ROUND(I431*H431,2)</f>
        <v>0</v>
      </c>
      <c r="BL431" s="17" t="s">
        <v>443</v>
      </c>
      <c r="BM431" s="224" t="s">
        <v>937</v>
      </c>
    </row>
    <row r="432" s="2" customFormat="1" ht="33" customHeight="1">
      <c r="A432" s="38"/>
      <c r="B432" s="39"/>
      <c r="C432" s="212" t="s">
        <v>938</v>
      </c>
      <c r="D432" s="212" t="s">
        <v>132</v>
      </c>
      <c r="E432" s="213" t="s">
        <v>939</v>
      </c>
      <c r="F432" s="214" t="s">
        <v>940</v>
      </c>
      <c r="G432" s="215" t="s">
        <v>135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443</v>
      </c>
      <c r="AT432" s="224" t="s">
        <v>132</v>
      </c>
      <c r="AU432" s="224" t="s">
        <v>137</v>
      </c>
      <c r="AY432" s="17" t="s">
        <v>129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137</v>
      </c>
      <c r="BK432" s="225">
        <f>ROUND(I432*H432,2)</f>
        <v>0</v>
      </c>
      <c r="BL432" s="17" t="s">
        <v>443</v>
      </c>
      <c r="BM432" s="224" t="s">
        <v>941</v>
      </c>
    </row>
    <row r="433" s="2" customFormat="1" ht="21.75" customHeight="1">
      <c r="A433" s="38"/>
      <c r="B433" s="39"/>
      <c r="C433" s="212" t="s">
        <v>942</v>
      </c>
      <c r="D433" s="212" t="s">
        <v>132</v>
      </c>
      <c r="E433" s="213" t="s">
        <v>943</v>
      </c>
      <c r="F433" s="214" t="s">
        <v>944</v>
      </c>
      <c r="G433" s="215" t="s">
        <v>135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443</v>
      </c>
      <c r="AT433" s="224" t="s">
        <v>132</v>
      </c>
      <c r="AU433" s="224" t="s">
        <v>137</v>
      </c>
      <c r="AY433" s="17" t="s">
        <v>129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137</v>
      </c>
      <c r="BK433" s="225">
        <f>ROUND(I433*H433,2)</f>
        <v>0</v>
      </c>
      <c r="BL433" s="17" t="s">
        <v>443</v>
      </c>
      <c r="BM433" s="224" t="s">
        <v>945</v>
      </c>
    </row>
    <row r="434" s="2" customFormat="1" ht="33" customHeight="1">
      <c r="A434" s="38"/>
      <c r="B434" s="39"/>
      <c r="C434" s="212" t="s">
        <v>946</v>
      </c>
      <c r="D434" s="212" t="s">
        <v>132</v>
      </c>
      <c r="E434" s="213" t="s">
        <v>947</v>
      </c>
      <c r="F434" s="214" t="s">
        <v>948</v>
      </c>
      <c r="G434" s="215" t="s">
        <v>135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443</v>
      </c>
      <c r="AT434" s="224" t="s">
        <v>132</v>
      </c>
      <c r="AU434" s="224" t="s">
        <v>137</v>
      </c>
      <c r="AY434" s="17" t="s">
        <v>129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137</v>
      </c>
      <c r="BK434" s="225">
        <f>ROUND(I434*H434,2)</f>
        <v>0</v>
      </c>
      <c r="BL434" s="17" t="s">
        <v>443</v>
      </c>
      <c r="BM434" s="224" t="s">
        <v>949</v>
      </c>
    </row>
    <row r="435" s="2" customFormat="1" ht="16.5" customHeight="1">
      <c r="A435" s="38"/>
      <c r="B435" s="39"/>
      <c r="C435" s="212" t="s">
        <v>950</v>
      </c>
      <c r="D435" s="212" t="s">
        <v>132</v>
      </c>
      <c r="E435" s="213" t="s">
        <v>951</v>
      </c>
      <c r="F435" s="214" t="s">
        <v>952</v>
      </c>
      <c r="G435" s="215" t="s">
        <v>325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443</v>
      </c>
      <c r="AT435" s="224" t="s">
        <v>132</v>
      </c>
      <c r="AU435" s="224" t="s">
        <v>137</v>
      </c>
      <c r="AY435" s="17" t="s">
        <v>129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137</v>
      </c>
      <c r="BK435" s="225">
        <f>ROUND(I435*H435,2)</f>
        <v>0</v>
      </c>
      <c r="BL435" s="17" t="s">
        <v>443</v>
      </c>
      <c r="BM435" s="224" t="s">
        <v>953</v>
      </c>
    </row>
    <row r="436" s="2" customFormat="1" ht="16.5" customHeight="1">
      <c r="A436" s="38"/>
      <c r="B436" s="39"/>
      <c r="C436" s="212" t="s">
        <v>954</v>
      </c>
      <c r="D436" s="212" t="s">
        <v>132</v>
      </c>
      <c r="E436" s="213" t="s">
        <v>955</v>
      </c>
      <c r="F436" s="214" t="s">
        <v>956</v>
      </c>
      <c r="G436" s="215" t="s">
        <v>325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443</v>
      </c>
      <c r="AT436" s="224" t="s">
        <v>132</v>
      </c>
      <c r="AU436" s="224" t="s">
        <v>137</v>
      </c>
      <c r="AY436" s="17" t="s">
        <v>129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137</v>
      </c>
      <c r="BK436" s="225">
        <f>ROUND(I436*H436,2)</f>
        <v>0</v>
      </c>
      <c r="BL436" s="17" t="s">
        <v>443</v>
      </c>
      <c r="BM436" s="224" t="s">
        <v>957</v>
      </c>
    </row>
    <row r="437" s="2" customFormat="1" ht="16.5" customHeight="1">
      <c r="A437" s="38"/>
      <c r="B437" s="39"/>
      <c r="C437" s="212" t="s">
        <v>958</v>
      </c>
      <c r="D437" s="212" t="s">
        <v>132</v>
      </c>
      <c r="E437" s="213" t="s">
        <v>959</v>
      </c>
      <c r="F437" s="214" t="s">
        <v>960</v>
      </c>
      <c r="G437" s="215" t="s">
        <v>325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443</v>
      </c>
      <c r="AT437" s="224" t="s">
        <v>132</v>
      </c>
      <c r="AU437" s="224" t="s">
        <v>137</v>
      </c>
      <c r="AY437" s="17" t="s">
        <v>129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137</v>
      </c>
      <c r="BK437" s="225">
        <f>ROUND(I437*H437,2)</f>
        <v>0</v>
      </c>
      <c r="BL437" s="17" t="s">
        <v>443</v>
      </c>
      <c r="BM437" s="224" t="s">
        <v>961</v>
      </c>
    </row>
    <row r="438" s="2" customFormat="1" ht="16.5" customHeight="1">
      <c r="A438" s="38"/>
      <c r="B438" s="39"/>
      <c r="C438" s="212" t="s">
        <v>962</v>
      </c>
      <c r="D438" s="212" t="s">
        <v>132</v>
      </c>
      <c r="E438" s="213" t="s">
        <v>963</v>
      </c>
      <c r="F438" s="214" t="s">
        <v>964</v>
      </c>
      <c r="G438" s="215" t="s">
        <v>325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443</v>
      </c>
      <c r="AT438" s="224" t="s">
        <v>132</v>
      </c>
      <c r="AU438" s="224" t="s">
        <v>137</v>
      </c>
      <c r="AY438" s="17" t="s">
        <v>129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137</v>
      </c>
      <c r="BK438" s="225">
        <f>ROUND(I438*H438,2)</f>
        <v>0</v>
      </c>
      <c r="BL438" s="17" t="s">
        <v>443</v>
      </c>
      <c r="BM438" s="224" t="s">
        <v>965</v>
      </c>
    </row>
    <row r="439" s="2" customFormat="1" ht="16.5" customHeight="1">
      <c r="A439" s="38"/>
      <c r="B439" s="39"/>
      <c r="C439" s="212" t="s">
        <v>966</v>
      </c>
      <c r="D439" s="212" t="s">
        <v>132</v>
      </c>
      <c r="E439" s="213" t="s">
        <v>967</v>
      </c>
      <c r="F439" s="214" t="s">
        <v>968</v>
      </c>
      <c r="G439" s="215" t="s">
        <v>325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443</v>
      </c>
      <c r="AT439" s="224" t="s">
        <v>132</v>
      </c>
      <c r="AU439" s="224" t="s">
        <v>137</v>
      </c>
      <c r="AY439" s="17" t="s">
        <v>129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137</v>
      </c>
      <c r="BK439" s="225">
        <f>ROUND(I439*H439,2)</f>
        <v>0</v>
      </c>
      <c r="BL439" s="17" t="s">
        <v>443</v>
      </c>
      <c r="BM439" s="224" t="s">
        <v>969</v>
      </c>
    </row>
    <row r="440" s="12" customFormat="1" ht="22.8" customHeight="1">
      <c r="A440" s="12"/>
      <c r="B440" s="196"/>
      <c r="C440" s="197"/>
      <c r="D440" s="198" t="s">
        <v>75</v>
      </c>
      <c r="E440" s="210" t="s">
        <v>970</v>
      </c>
      <c r="F440" s="210" t="s">
        <v>971</v>
      </c>
      <c r="G440" s="197"/>
      <c r="H440" s="197"/>
      <c r="I440" s="200"/>
      <c r="J440" s="211">
        <f>BK440</f>
        <v>0</v>
      </c>
      <c r="K440" s="197"/>
      <c r="L440" s="202"/>
      <c r="M440" s="203"/>
      <c r="N440" s="204"/>
      <c r="O440" s="204"/>
      <c r="P440" s="205">
        <f>SUM(P441:P444)</f>
        <v>0</v>
      </c>
      <c r="Q440" s="204"/>
      <c r="R440" s="205">
        <f>SUM(R441:R444)</f>
        <v>0</v>
      </c>
      <c r="S440" s="204"/>
      <c r="T440" s="206">
        <f>SUM(T441:T444)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7" t="s">
        <v>130</v>
      </c>
      <c r="AT440" s="208" t="s">
        <v>75</v>
      </c>
      <c r="AU440" s="208" t="s">
        <v>81</v>
      </c>
      <c r="AY440" s="207" t="s">
        <v>129</v>
      </c>
      <c r="BK440" s="209">
        <f>SUM(BK441:BK444)</f>
        <v>0</v>
      </c>
    </row>
    <row r="441" s="2" customFormat="1" ht="16.5" customHeight="1">
      <c r="A441" s="38"/>
      <c r="B441" s="39"/>
      <c r="C441" s="212" t="s">
        <v>972</v>
      </c>
      <c r="D441" s="212" t="s">
        <v>132</v>
      </c>
      <c r="E441" s="213" t="s">
        <v>973</v>
      </c>
      <c r="F441" s="214" t="s">
        <v>974</v>
      </c>
      <c r="G441" s="215" t="s">
        <v>135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443</v>
      </c>
      <c r="AT441" s="224" t="s">
        <v>132</v>
      </c>
      <c r="AU441" s="224" t="s">
        <v>137</v>
      </c>
      <c r="AY441" s="17" t="s">
        <v>129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137</v>
      </c>
      <c r="BK441" s="225">
        <f>ROUND(I441*H441,2)</f>
        <v>0</v>
      </c>
      <c r="BL441" s="17" t="s">
        <v>443</v>
      </c>
      <c r="BM441" s="224" t="s">
        <v>975</v>
      </c>
    </row>
    <row r="442" s="2" customFormat="1" ht="21.75" customHeight="1">
      <c r="A442" s="38"/>
      <c r="B442" s="39"/>
      <c r="C442" s="212" t="s">
        <v>976</v>
      </c>
      <c r="D442" s="212" t="s">
        <v>132</v>
      </c>
      <c r="E442" s="213" t="s">
        <v>977</v>
      </c>
      <c r="F442" s="214" t="s">
        <v>978</v>
      </c>
      <c r="G442" s="215" t="s">
        <v>135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443</v>
      </c>
      <c r="AT442" s="224" t="s">
        <v>132</v>
      </c>
      <c r="AU442" s="224" t="s">
        <v>137</v>
      </c>
      <c r="AY442" s="17" t="s">
        <v>129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137</v>
      </c>
      <c r="BK442" s="225">
        <f>ROUND(I442*H442,2)</f>
        <v>0</v>
      </c>
      <c r="BL442" s="17" t="s">
        <v>443</v>
      </c>
      <c r="BM442" s="224" t="s">
        <v>979</v>
      </c>
    </row>
    <row r="443" s="2" customFormat="1" ht="16.5" customHeight="1">
      <c r="A443" s="38"/>
      <c r="B443" s="39"/>
      <c r="C443" s="212" t="s">
        <v>980</v>
      </c>
      <c r="D443" s="212" t="s">
        <v>132</v>
      </c>
      <c r="E443" s="213" t="s">
        <v>981</v>
      </c>
      <c r="F443" s="214" t="s">
        <v>982</v>
      </c>
      <c r="G443" s="215" t="s">
        <v>147</v>
      </c>
      <c r="H443" s="216">
        <v>1.5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443</v>
      </c>
      <c r="AT443" s="224" t="s">
        <v>132</v>
      </c>
      <c r="AU443" s="224" t="s">
        <v>137</v>
      </c>
      <c r="AY443" s="17" t="s">
        <v>129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137</v>
      </c>
      <c r="BK443" s="225">
        <f>ROUND(I443*H443,2)</f>
        <v>0</v>
      </c>
      <c r="BL443" s="17" t="s">
        <v>443</v>
      </c>
      <c r="BM443" s="224" t="s">
        <v>983</v>
      </c>
    </row>
    <row r="444" s="2" customFormat="1" ht="16.5" customHeight="1">
      <c r="A444" s="38"/>
      <c r="B444" s="39"/>
      <c r="C444" s="212" t="s">
        <v>984</v>
      </c>
      <c r="D444" s="212" t="s">
        <v>132</v>
      </c>
      <c r="E444" s="213" t="s">
        <v>985</v>
      </c>
      <c r="F444" s="214" t="s">
        <v>986</v>
      </c>
      <c r="G444" s="215" t="s">
        <v>135</v>
      </c>
      <c r="H444" s="216">
        <v>1</v>
      </c>
      <c r="I444" s="217"/>
      <c r="J444" s="218">
        <f>ROUND(I444*H444,2)</f>
        <v>0</v>
      </c>
      <c r="K444" s="219"/>
      <c r="L444" s="44"/>
      <c r="M444" s="270" t="s">
        <v>1</v>
      </c>
      <c r="N444" s="271" t="s">
        <v>42</v>
      </c>
      <c r="O444" s="272"/>
      <c r="P444" s="273">
        <f>O444*H444</f>
        <v>0</v>
      </c>
      <c r="Q444" s="273">
        <v>0</v>
      </c>
      <c r="R444" s="273">
        <f>Q444*H444</f>
        <v>0</v>
      </c>
      <c r="S444" s="273">
        <v>0</v>
      </c>
      <c r="T444" s="27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443</v>
      </c>
      <c r="AT444" s="224" t="s">
        <v>132</v>
      </c>
      <c r="AU444" s="224" t="s">
        <v>137</v>
      </c>
      <c r="AY444" s="17" t="s">
        <v>129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137</v>
      </c>
      <c r="BK444" s="225">
        <f>ROUND(I444*H444,2)</f>
        <v>0</v>
      </c>
      <c r="BL444" s="17" t="s">
        <v>443</v>
      </c>
      <c r="BM444" s="224" t="s">
        <v>987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xBFD4+6NVf6+rtiC43A+ibVFBF3e4A1/9gfkVAX12vdRiiXDpXdCLvqDCq+wnT6/srlzX/Ci4MXwqp07JIO2kw==" hashValue="xnpmGJuiOR/gBlUoK1z+bf8tTBsLpmS2/f/8Bfx2TUKLov5Om+ISTZUdS/ozeyMpOyovtflUFl49LxDkEquCEA==" algorithmName="SHA-512" password="CC35"/>
  <autoFilter ref="C136:K444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2021-03-17T07:36:48Z</dcterms:created>
  <dcterms:modified xsi:type="dcterms:W3CDTF">2021-03-17T07:36:55Z</dcterms:modified>
</cp:coreProperties>
</file>