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byt...'!$C$136:$K$421</definedName>
    <definedName name="_xlnm.Print_Area" localSheetId="1">'Byt - Stavební úpravy byt...'!$C$4:$J$76,'Byt - Stavební úpravy byt...'!$C$82:$J$120,'Byt - Stavební úpravy byt...'!$C$126:$J$421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5"/>
  <c r="BH375"/>
  <c r="BG375"/>
  <c r="BE375"/>
  <c r="T375"/>
  <c r="R375"/>
  <c r="P375"/>
  <c r="BI374"/>
  <c r="BH374"/>
  <c r="BG374"/>
  <c r="BE374"/>
  <c r="T374"/>
  <c r="R374"/>
  <c r="P374"/>
  <c r="BI372"/>
  <c r="BH372"/>
  <c r="BG372"/>
  <c r="BE372"/>
  <c r="T372"/>
  <c r="R372"/>
  <c r="P372"/>
  <c r="BI367"/>
  <c r="BH367"/>
  <c r="BG367"/>
  <c r="BE367"/>
  <c r="T367"/>
  <c r="R367"/>
  <c r="P367"/>
  <c r="BI365"/>
  <c r="BH365"/>
  <c r="BG365"/>
  <c r="BE365"/>
  <c r="T365"/>
  <c r="R365"/>
  <c r="P365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3"/>
  <c r="BH313"/>
  <c r="BG313"/>
  <c r="BE313"/>
  <c r="T313"/>
  <c r="R313"/>
  <c r="P313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T221"/>
  <c r="R222"/>
  <c r="R221"/>
  <c r="P222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131"/>
  <c i="1" r="L90"/>
  <c r="AM90"/>
  <c r="AM89"/>
  <c r="L89"/>
  <c r="AM87"/>
  <c r="L87"/>
  <c r="L85"/>
  <c r="L84"/>
  <c i="2" r="J418"/>
  <c r="J415"/>
  <c r="BK414"/>
  <c r="BK413"/>
  <c r="BK412"/>
  <c r="BK411"/>
  <c r="BK410"/>
  <c r="J409"/>
  <c r="J408"/>
  <c r="BK407"/>
  <c r="J406"/>
  <c r="BK405"/>
  <c r="BK404"/>
  <c r="J403"/>
  <c r="J402"/>
  <c r="BK401"/>
  <c r="BK400"/>
  <c r="BK398"/>
  <c r="BK397"/>
  <c r="J396"/>
  <c r="J395"/>
  <c r="BK393"/>
  <c r="J392"/>
  <c r="J391"/>
  <c r="BK390"/>
  <c r="BK389"/>
  <c r="J388"/>
  <c r="BK387"/>
  <c r="J386"/>
  <c r="BK384"/>
  <c r="BK383"/>
  <c r="BK382"/>
  <c r="J381"/>
  <c r="BK380"/>
  <c r="BK378"/>
  <c r="BK375"/>
  <c r="J372"/>
  <c r="J367"/>
  <c r="J361"/>
  <c r="J352"/>
  <c r="BK349"/>
  <c r="BK346"/>
  <c r="J342"/>
  <c r="BK337"/>
  <c r="J336"/>
  <c r="J334"/>
  <c r="J329"/>
  <c r="BK327"/>
  <c r="BK326"/>
  <c r="J324"/>
  <c r="BK322"/>
  <c r="BK320"/>
  <c r="BK318"/>
  <c r="BK313"/>
  <c r="J310"/>
  <c r="BK308"/>
  <c r="J305"/>
  <c r="BK304"/>
  <c r="BK303"/>
  <c r="J301"/>
  <c r="BK296"/>
  <c r="BK295"/>
  <c r="BK294"/>
  <c r="J293"/>
  <c r="J292"/>
  <c r="J289"/>
  <c r="J288"/>
  <c r="BK287"/>
  <c r="BK285"/>
  <c r="J284"/>
  <c r="BK282"/>
  <c r="BK280"/>
  <c r="J276"/>
  <c r="J275"/>
  <c r="BK273"/>
  <c r="J270"/>
  <c r="BK269"/>
  <c r="BK266"/>
  <c r="J264"/>
  <c r="BK262"/>
  <c r="BK260"/>
  <c r="J259"/>
  <c r="BK258"/>
  <c r="BK257"/>
  <c r="J256"/>
  <c r="J254"/>
  <c r="J252"/>
  <c r="J250"/>
  <c r="BK249"/>
  <c r="BK248"/>
  <c r="BK246"/>
  <c r="BK245"/>
  <c r="BK244"/>
  <c r="BK243"/>
  <c r="BK241"/>
  <c r="BK235"/>
  <c r="J233"/>
  <c r="J227"/>
  <c r="BK222"/>
  <c r="BK220"/>
  <c r="J217"/>
  <c r="BK216"/>
  <c r="BK214"/>
  <c r="BK212"/>
  <c r="J210"/>
  <c r="BK209"/>
  <c r="BK204"/>
  <c r="BK202"/>
  <c r="J198"/>
  <c r="J197"/>
  <c r="J195"/>
  <c r="BK189"/>
  <c r="J186"/>
  <c r="J185"/>
  <c r="BK183"/>
  <c r="J182"/>
  <c r="BK181"/>
  <c r="BK180"/>
  <c r="J179"/>
  <c r="BK175"/>
  <c r="BK173"/>
  <c r="J172"/>
  <c r="J171"/>
  <c r="BK161"/>
  <c r="J157"/>
  <c r="BK155"/>
  <c r="J151"/>
  <c r="BK149"/>
  <c r="J143"/>
  <c r="BK141"/>
  <c i="1" r="AS94"/>
  <c i="2" r="BK419"/>
  <c r="BK416"/>
  <c r="BK415"/>
  <c r="J413"/>
  <c r="BK408"/>
  <c r="J407"/>
  <c r="J405"/>
  <c r="BK403"/>
  <c r="BK402"/>
  <c r="J400"/>
  <c r="BK399"/>
  <c r="BK395"/>
  <c r="BK394"/>
  <c r="BK388"/>
  <c r="J385"/>
  <c r="J384"/>
  <c r="BK381"/>
  <c r="BK379"/>
  <c r="J378"/>
  <c r="BK374"/>
  <c r="BK372"/>
  <c r="BK365"/>
  <c r="BK359"/>
  <c r="J357"/>
  <c r="BK355"/>
  <c r="BK352"/>
  <c r="BK347"/>
  <c r="J344"/>
  <c r="BK342"/>
  <c r="BK336"/>
  <c r="J326"/>
  <c r="BK325"/>
  <c r="BK324"/>
  <c r="J322"/>
  <c r="J320"/>
  <c r="J313"/>
  <c r="BK310"/>
  <c r="J308"/>
  <c r="BK306"/>
  <c r="J304"/>
  <c r="J299"/>
  <c r="BK297"/>
  <c r="BK293"/>
  <c r="BK292"/>
  <c r="BK291"/>
  <c r="J290"/>
  <c r="BK288"/>
  <c r="J287"/>
  <c r="J282"/>
  <c r="BK278"/>
  <c r="BK277"/>
  <c r="BK275"/>
  <c r="J274"/>
  <c r="J272"/>
  <c r="J271"/>
  <c r="J268"/>
  <c r="J267"/>
  <c r="BK265"/>
  <c r="BK264"/>
  <c r="BK263"/>
  <c r="J262"/>
  <c r="J260"/>
  <c r="BK259"/>
  <c r="J258"/>
  <c r="J257"/>
  <c r="BK255"/>
  <c r="BK253"/>
  <c r="J249"/>
  <c r="J248"/>
  <c r="J246"/>
  <c r="J244"/>
  <c r="J243"/>
  <c r="BK242"/>
  <c r="J241"/>
  <c r="J239"/>
  <c r="BK238"/>
  <c r="J236"/>
  <c r="J235"/>
  <c r="BK233"/>
  <c r="J231"/>
  <c r="J225"/>
  <c r="J222"/>
  <c r="BK218"/>
  <c r="J216"/>
  <c r="J214"/>
  <c r="J212"/>
  <c r="BK210"/>
  <c r="J208"/>
  <c r="J204"/>
  <c r="BK198"/>
  <c r="BK197"/>
  <c r="J189"/>
  <c r="BK187"/>
  <c r="BK186"/>
  <c r="J183"/>
  <c r="J180"/>
  <c r="BK179"/>
  <c r="BK178"/>
  <c r="BK177"/>
  <c r="J174"/>
  <c r="BK171"/>
  <c r="J169"/>
  <c r="BK163"/>
  <c r="J161"/>
  <c r="BK157"/>
  <c r="J153"/>
  <c r="BK151"/>
  <c r="J149"/>
  <c r="BK146"/>
  <c r="BK143"/>
  <c r="J141"/>
  <c r="J140"/>
  <c r="BK421"/>
  <c r="J421"/>
  <c r="BK420"/>
  <c r="J420"/>
  <c r="J419"/>
  <c r="BK418"/>
  <c r="J416"/>
  <c r="J414"/>
  <c r="J412"/>
  <c r="J411"/>
  <c r="J410"/>
  <c r="BK409"/>
  <c r="BK406"/>
  <c r="J404"/>
  <c r="J401"/>
  <c r="J399"/>
  <c r="J398"/>
  <c r="J397"/>
  <c r="BK396"/>
  <c r="J394"/>
  <c r="J393"/>
  <c r="BK392"/>
  <c r="BK391"/>
  <c r="J390"/>
  <c r="J389"/>
  <c r="J387"/>
  <c r="BK386"/>
  <c r="BK385"/>
  <c r="J383"/>
  <c r="J382"/>
  <c r="J380"/>
  <c r="J379"/>
  <c r="J375"/>
  <c r="J374"/>
  <c r="BK367"/>
  <c r="J365"/>
  <c r="BK361"/>
  <c r="J359"/>
  <c r="BK357"/>
  <c r="J355"/>
  <c r="J349"/>
  <c r="J347"/>
  <c r="J346"/>
  <c r="BK344"/>
  <c r="J337"/>
  <c r="BK334"/>
  <c r="BK329"/>
  <c r="J327"/>
  <c r="J325"/>
  <c r="J318"/>
  <c r="J306"/>
  <c r="BK305"/>
  <c r="J303"/>
  <c r="BK301"/>
  <c r="BK299"/>
  <c r="J297"/>
  <c r="J296"/>
  <c r="J295"/>
  <c r="J294"/>
  <c r="J291"/>
  <c r="BK290"/>
  <c r="BK289"/>
  <c r="J285"/>
  <c r="BK284"/>
  <c r="J280"/>
  <c r="J278"/>
  <c r="J277"/>
  <c r="BK276"/>
  <c r="BK274"/>
  <c r="J273"/>
  <c r="BK272"/>
  <c r="BK271"/>
  <c r="BK270"/>
  <c r="J269"/>
  <c r="BK268"/>
  <c r="BK267"/>
  <c r="J266"/>
  <c r="J265"/>
  <c r="J263"/>
  <c r="BK256"/>
  <c r="J255"/>
  <c r="BK254"/>
  <c r="J253"/>
  <c r="BK252"/>
  <c r="BK250"/>
  <c r="J245"/>
  <c r="J242"/>
  <c r="BK239"/>
  <c r="J238"/>
  <c r="BK236"/>
  <c r="BK231"/>
  <c r="BK227"/>
  <c r="BK225"/>
  <c r="J220"/>
  <c r="J218"/>
  <c r="BK217"/>
  <c r="J209"/>
  <c r="BK208"/>
  <c r="J202"/>
  <c r="BK195"/>
  <c r="J187"/>
  <c r="BK185"/>
  <c r="BK182"/>
  <c r="J181"/>
  <c r="J178"/>
  <c r="J177"/>
  <c r="J175"/>
  <c r="BK174"/>
  <c r="J173"/>
  <c r="BK172"/>
  <c r="BK169"/>
  <c r="J163"/>
  <c r="J155"/>
  <c r="BK153"/>
  <c r="J146"/>
  <c r="BK140"/>
  <c l="1" r="R139"/>
  <c r="BK150"/>
  <c r="J150"/>
  <c r="J98"/>
  <c r="T150"/>
  <c r="P176"/>
  <c r="BK215"/>
  <c r="J215"/>
  <c r="J100"/>
  <c r="T215"/>
  <c r="T224"/>
  <c r="R234"/>
  <c r="P240"/>
  <c r="BK251"/>
  <c r="J251"/>
  <c r="J106"/>
  <c r="BK261"/>
  <c r="J261"/>
  <c r="J107"/>
  <c r="T261"/>
  <c r="T279"/>
  <c r="P286"/>
  <c r="BK298"/>
  <c r="J298"/>
  <c r="J110"/>
  <c r="T298"/>
  <c r="R307"/>
  <c r="P312"/>
  <c r="BK328"/>
  <c r="J328"/>
  <c r="J113"/>
  <c r="T328"/>
  <c r="BK356"/>
  <c r="J356"/>
  <c r="J115"/>
  <c r="T356"/>
  <c r="P371"/>
  <c r="BK377"/>
  <c r="J377"/>
  <c r="J118"/>
  <c r="BK139"/>
  <c r="T139"/>
  <c r="BK176"/>
  <c r="J176"/>
  <c r="J99"/>
  <c r="T176"/>
  <c r="R215"/>
  <c r="P224"/>
  <c r="BK234"/>
  <c r="J234"/>
  <c r="J104"/>
  <c r="BK240"/>
  <c r="J240"/>
  <c r="J105"/>
  <c r="T240"/>
  <c r="R251"/>
  <c r="P261"/>
  <c r="BK279"/>
  <c r="J279"/>
  <c r="J108"/>
  <c r="BK286"/>
  <c r="J286"/>
  <c r="J109"/>
  <c r="T286"/>
  <c r="R298"/>
  <c r="P307"/>
  <c r="T307"/>
  <c r="R312"/>
  <c r="R328"/>
  <c r="P348"/>
  <c r="P356"/>
  <c r="R371"/>
  <c r="P139"/>
  <c r="P150"/>
  <c r="R150"/>
  <c r="R176"/>
  <c r="P215"/>
  <c r="BK224"/>
  <c r="J224"/>
  <c r="J103"/>
  <c r="R224"/>
  <c r="P234"/>
  <c r="T234"/>
  <c r="R240"/>
  <c r="P251"/>
  <c r="T251"/>
  <c r="R261"/>
  <c r="P279"/>
  <c r="R279"/>
  <c r="R286"/>
  <c r="P298"/>
  <c r="BK307"/>
  <c r="J307"/>
  <c r="J111"/>
  <c r="BK312"/>
  <c r="J312"/>
  <c r="J112"/>
  <c r="T312"/>
  <c r="P328"/>
  <c r="BK348"/>
  <c r="J348"/>
  <c r="J114"/>
  <c r="R348"/>
  <c r="T348"/>
  <c r="R356"/>
  <c r="BK371"/>
  <c r="J371"/>
  <c r="J116"/>
  <c r="T371"/>
  <c r="P377"/>
  <c r="R377"/>
  <c r="T377"/>
  <c r="BK417"/>
  <c r="J417"/>
  <c r="J119"/>
  <c r="P417"/>
  <c r="R417"/>
  <c r="T417"/>
  <c r="J87"/>
  <c r="F134"/>
  <c r="BF140"/>
  <c r="BF141"/>
  <c r="BF153"/>
  <c r="BF157"/>
  <c r="BF163"/>
  <c r="BF169"/>
  <c r="BF177"/>
  <c r="BF178"/>
  <c r="BF185"/>
  <c r="BF187"/>
  <c r="BF195"/>
  <c r="BF197"/>
  <c r="BF209"/>
  <c r="BF218"/>
  <c r="BF231"/>
  <c r="BF235"/>
  <c r="BF246"/>
  <c r="BF248"/>
  <c r="BF252"/>
  <c r="BF256"/>
  <c r="BF257"/>
  <c r="BF259"/>
  <c r="BF263"/>
  <c r="BF269"/>
  <c r="BF272"/>
  <c r="BF273"/>
  <c r="BF274"/>
  <c r="BF275"/>
  <c r="BF278"/>
  <c r="BF287"/>
  <c r="BF289"/>
  <c r="BF291"/>
  <c r="BF292"/>
  <c r="BF296"/>
  <c r="BF297"/>
  <c r="BF308"/>
  <c r="BF310"/>
  <c r="BF322"/>
  <c r="BF334"/>
  <c r="BF337"/>
  <c r="BF349"/>
  <c r="BF355"/>
  <c r="BF357"/>
  <c r="BF375"/>
  <c r="BF383"/>
  <c r="BF388"/>
  <c r="BF390"/>
  <c r="BF393"/>
  <c r="BF394"/>
  <c r="BF396"/>
  <c r="BF398"/>
  <c r="BF401"/>
  <c r="BF402"/>
  <c r="BF404"/>
  <c r="BF408"/>
  <c r="BF412"/>
  <c r="BF414"/>
  <c r="BF418"/>
  <c r="BF420"/>
  <c r="BF421"/>
  <c r="BF155"/>
  <c r="BF171"/>
  <c r="BF174"/>
  <c r="BF179"/>
  <c r="BF180"/>
  <c r="BF183"/>
  <c r="BF189"/>
  <c r="BF198"/>
  <c r="BF202"/>
  <c r="BF208"/>
  <c r="BF210"/>
  <c r="BF216"/>
  <c r="BF222"/>
  <c r="BF225"/>
  <c r="BF238"/>
  <c r="BF239"/>
  <c r="BF241"/>
  <c r="BF244"/>
  <c r="BF249"/>
  <c r="BF250"/>
  <c r="BF253"/>
  <c r="BF255"/>
  <c r="BF258"/>
  <c r="BF262"/>
  <c r="BF265"/>
  <c r="BF268"/>
  <c r="BF280"/>
  <c r="BF282"/>
  <c r="BF284"/>
  <c r="BF288"/>
  <c r="BF290"/>
  <c r="BF293"/>
  <c r="BF294"/>
  <c r="BF295"/>
  <c r="BF299"/>
  <c r="BF301"/>
  <c r="BF303"/>
  <c r="BF304"/>
  <c r="BF313"/>
  <c r="BF320"/>
  <c r="BF326"/>
  <c r="BF329"/>
  <c r="BF336"/>
  <c r="BF344"/>
  <c r="BF346"/>
  <c r="BF359"/>
  <c r="BF365"/>
  <c r="BF367"/>
  <c r="BF374"/>
  <c r="BF379"/>
  <c r="BF381"/>
  <c r="BF385"/>
  <c r="BF386"/>
  <c r="BF387"/>
  <c r="BF389"/>
  <c r="BF391"/>
  <c r="BF392"/>
  <c r="BF395"/>
  <c r="BF397"/>
  <c r="BF399"/>
  <c r="BF400"/>
  <c r="BF403"/>
  <c r="BF405"/>
  <c r="BF406"/>
  <c r="BF407"/>
  <c r="BF409"/>
  <c r="BF410"/>
  <c r="BF411"/>
  <c r="BF419"/>
  <c r="BF143"/>
  <c r="BF146"/>
  <c r="BF149"/>
  <c r="BF151"/>
  <c r="BF161"/>
  <c r="BF172"/>
  <c r="BF173"/>
  <c r="BF175"/>
  <c r="BF181"/>
  <c r="BF182"/>
  <c r="BF186"/>
  <c r="BF204"/>
  <c r="BF212"/>
  <c r="BF214"/>
  <c r="BF217"/>
  <c r="BF220"/>
  <c r="BF227"/>
  <c r="BF233"/>
  <c r="BF236"/>
  <c r="BF242"/>
  <c r="BF243"/>
  <c r="BF245"/>
  <c r="BF254"/>
  <c r="BF260"/>
  <c r="BF264"/>
  <c r="BF266"/>
  <c r="BF267"/>
  <c r="BF270"/>
  <c r="BF271"/>
  <c r="BF276"/>
  <c r="BF277"/>
  <c r="BF285"/>
  <c r="BF305"/>
  <c r="BF306"/>
  <c r="BF318"/>
  <c r="BF324"/>
  <c r="BF325"/>
  <c r="BF327"/>
  <c r="BF342"/>
  <c r="BF347"/>
  <c r="BF352"/>
  <c r="BF361"/>
  <c r="BF372"/>
  <c r="BF378"/>
  <c r="BF380"/>
  <c r="BF382"/>
  <c r="BF384"/>
  <c r="BF413"/>
  <c r="BF415"/>
  <c r="BF416"/>
  <c r="BK148"/>
  <c r="J148"/>
  <c r="J97"/>
  <c r="BK221"/>
  <c r="J221"/>
  <c r="J101"/>
  <c r="F34"/>
  <c i="1" r="BC95"/>
  <c r="BC94"/>
  <c r="W32"/>
  <c i="2" r="J31"/>
  <c i="1" r="AV95"/>
  <c i="2" r="F33"/>
  <c i="1" r="BB95"/>
  <c r="BB94"/>
  <c r="W31"/>
  <c i="2" r="F31"/>
  <c i="1" r="AZ95"/>
  <c r="AZ94"/>
  <c r="W29"/>
  <c i="2" r="F35"/>
  <c i="1" r="BD95"/>
  <c r="BD94"/>
  <c r="W33"/>
  <c i="2" l="1" r="P376"/>
  <c r="P223"/>
  <c r="T138"/>
  <c r="BK138"/>
  <c r="T223"/>
  <c r="T376"/>
  <c r="R223"/>
  <c r="R138"/>
  <c r="R137"/>
  <c r="R376"/>
  <c r="P138"/>
  <c r="P137"/>
  <c i="1" r="AU95"/>
  <c i="2" r="BK223"/>
  <c r="J223"/>
  <c r="J102"/>
  <c r="J139"/>
  <c r="J96"/>
  <c r="BK376"/>
  <c r="J376"/>
  <c r="J117"/>
  <c i="1" r="AY94"/>
  <c r="AV94"/>
  <c r="AK29"/>
  <c r="AX94"/>
  <c i="2" r="F32"/>
  <c i="1" r="BA95"/>
  <c r="BA94"/>
  <c r="AW94"/>
  <c r="AK30"/>
  <c i="2" r="J32"/>
  <c i="1" r="AW95"/>
  <c r="AT95"/>
  <c r="AU94"/>
  <c i="2" l="1" r="BK137"/>
  <c r="J137"/>
  <c r="T137"/>
  <c r="J138"/>
  <c r="J95"/>
  <c r="J28"/>
  <c i="1" r="AG95"/>
  <c r="AG94"/>
  <c r="AT94"/>
  <c r="W30"/>
  <c l="1" r="AN95"/>
  <c i="2" r="J94"/>
  <c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<sst xmlns="http://schemas.openxmlformats.org/spreadsheetml/2006/main">
  <si>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</si>
  <si>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</si>
  <si>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</si>
  <si>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</si>
  <si>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</si>
  <si>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{a3321b4a-aa95-44a6-9cf8-576aae011d7e}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</si>
  <si>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</si>
  <si>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</si>
  <si>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</si>
  <si>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</si>
  <si>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</si>
  <si>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</si>
  <si>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</si>
  <si>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</si>
  <si>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</si>
  <si>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</si>
  <si>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</si>
  <si>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1227, byt č. 14</t>
  </si>
  <si>
    <t>KSO:</t>
  </si>
  <si>
    <t>CC-CZ:</t>
  </si>
  <si>
    <t>Místo:</t>
  </si>
  <si>
    <t>Makovského1227, Praha 17-Řepy</t>
  </si>
  <si>
    <t>Datum:</t>
  </si>
  <si>
    <t>20. 4. 2021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</si>
  <si>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</si>
  <si>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</si>
  <si>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</si>
  <si>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</si>
  <si>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</si>
  <si>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</si>
  <si>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</si>
  <si>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</si>
  <si>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</si>
  <si>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</si>
  <si>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</si>
  <si>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</si>
  <si>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</si>
  <si>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</si>
  <si>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</si>
  <si>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</si>
  <si>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</si>
  <si>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</si>
  <si>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</si>
  <si>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</si>
  <si>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</si>
  <si>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</si>
  <si>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</si>
  <si>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</si>
  <si>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</si>
  <si>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</si>
  <si>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</si>
  <si>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</si>
  <si>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</si>
  <si>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</si>
  <si>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</si>
  <si>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</si>
  <si>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</si>
  <si>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</si>
  <si>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</si>
  <si>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</si>
  <si>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</si>
  <si>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</si>
  <si>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</si>
  <si>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</si>
  <si>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</si>
  <si>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</si>
  <si>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</si>
  <si>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</si>
  <si>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</si>
  <si>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</si>
  <si>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</si>
  <si>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</si>
  <si>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</si>
  <si>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</si>
  <si>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</si>
  <si>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</si>
  <si>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</si>
  <si>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</si>
  <si>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</si>
  <si>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</si>
  <si>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</si>
  <si>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</si>
  <si>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</si>
  <si>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</si>
  <si>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</si>
  <si>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</si>
  <si>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</si>
  <si>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</si>
  <si>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</si>
  <si>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</si>
  <si>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</si>
  <si>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</si>
  <si>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</si>
  <si>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</si>
  <si>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</si>
  <si>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</si>
  <si>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</si>
  <si>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</si>
  <si>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</si>
  <si>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</si>
  <si>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</si>
  <si>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</si>
  <si>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</si>
  <si>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</si>
  <si>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</si>
  <si>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</si>
  <si>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</si>
  <si>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</si>
  <si>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</si>
  <si>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</si>
  <si>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</si>
  <si>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</si>
  <si>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</si>
  <si>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</si>
  <si>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</si>
  <si>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</si>
  <si>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</si>
  <si>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</si>
  <si>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</si>
  <si>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</si>
  <si>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</si>
  <si>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</si>
  <si>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</si>
  <si>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</si>
  <si>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</si>
  <si>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</si>
  <si>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</si>
  <si>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</si>
  <si>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</si>
  <si>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</si>
  <si>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</si>
  <si>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</si>
  <si>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</si>
  <si>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</si>
  <si>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</si>
  <si>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</si>
  <si>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</si>
  <si>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</si>
  <si>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</si>
  <si>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</si>
  <si>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</si>
  <si>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</si>
  <si>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</si>
  <si>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</si>
  <si>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(2,6+1,75)*2,6-0,6*2*2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</si>
  <si>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</si>
  <si>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</si>
  <si>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</si>
  <si>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</si>
  <si>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</si>
  <si>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2,6+1,75</t>
  </si>
  <si>
    <t>342291131</t>
  </si>
  <si>
    <t>Ukotvení příček k betonovým konstrukcím plochými kotvami</t>
  </si>
  <si>
    <t>-254080446</t>
  </si>
  <si>
    <t>2,6*3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</si>
  <si>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</si>
  <si>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</si>
  <si>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</si>
  <si>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</si>
  <si>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</si>
  <si>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</si>
  <si>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</si>
  <si>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</si>
  <si>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</si>
  <si>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</si>
  <si>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</si>
  <si>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</si>
  <si>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</si>
  <si>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</si>
  <si>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</si>
  <si>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</si>
  <si>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</si>
  <si>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</si>
  <si>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</si>
  <si>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</si>
  <si>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9</t>
  </si>
  <si>
    <t>612142001</t>
  </si>
  <si>
    <t>Potažení vnitřních stěn sklovláknitým pletivem vtlačeným do tenkovrstvé hmoty</t>
  </si>
  <si>
    <t>128863828</t>
  </si>
  <si>
    <t>(2,6)*2,6-0,6*2*2</t>
  </si>
  <si>
    <t>(1,75+1,1+0,95)*0,6 "nad obkladem</t>
  </si>
  <si>
    <t>Součet</t>
  </si>
  <si>
    <t>10</t>
  </si>
  <si>
    <t>612311131</t>
  </si>
  <si>
    <t>Potažení vnitřních stěn vápenným štukem tloušťky do 3 mm</t>
  </si>
  <si>
    <t>37481161</t>
  </si>
  <si>
    <t>6,64+99,695</t>
  </si>
  <si>
    <t>11</t>
  </si>
  <si>
    <t>612325412</t>
  </si>
  <si>
    <t>Oprava vnitřní vápenocementové hladké omítky stěn v rozsahu plochy do 30%</t>
  </si>
  <si>
    <t>-490231204</t>
  </si>
  <si>
    <t>(2,6+3,95*2)*2,6-(0,8*2*2+0,7*2)</t>
  </si>
  <si>
    <t>(5,5*2+3,6*2)*2,6-(0,8*2*2+1,7*1,5+0,9*2,4)</t>
  </si>
  <si>
    <t>(2,6+2,4*2)*0,15</t>
  </si>
  <si>
    <t>(5,5*2+2,125*2)*2,6-(0,8*2+1,5*1,5)+1,5*3*0,15</t>
  </si>
  <si>
    <t>12</t>
  </si>
  <si>
    <t>632451031</t>
  </si>
  <si>
    <t xml:space="preserve">Vyrovnávací potěr tl do 20 mm  provedený v ploše</t>
  </si>
  <si>
    <t>-1005970609</t>
  </si>
  <si>
    <t>13</t>
  </si>
  <si>
    <t>642942111</t>
  </si>
  <si>
    <t>Osazování zárubní nebo rámů dveřních kovových do 2,5 m2 na MC</t>
  </si>
  <si>
    <t>475497342</t>
  </si>
  <si>
    <t>14</t>
  </si>
  <si>
    <t>M</t>
  </si>
  <si>
    <t>553313460</t>
  </si>
  <si>
    <t>zárubeň ocelová pro porobeton YH 100 600 L/P</t>
  </si>
  <si>
    <t>-204480921</t>
  </si>
  <si>
    <t>642945111</t>
  </si>
  <si>
    <t>Osazování protipožárních nebo protiplynových zárubní dveří jednokřídlových do 2,5 m2</t>
  </si>
  <si>
    <t>-351195199</t>
  </si>
  <si>
    <t>16</t>
  </si>
  <si>
    <t>553311041</t>
  </si>
  <si>
    <t xml:space="preserve">zárubeň ocelová pro dveře protipožární  800 L/P </t>
  </si>
  <si>
    <t>-586165721</t>
  </si>
  <si>
    <t>17</t>
  </si>
  <si>
    <t>644941119</t>
  </si>
  <si>
    <t>Montáž a dodávka instalačních dvířek 800x800 mm</t>
  </si>
  <si>
    <t>843933398</t>
  </si>
  <si>
    <t>Ostatní konstrukce a práce-bourání</t>
  </si>
  <si>
    <t>18</t>
  </si>
  <si>
    <t>725110811</t>
  </si>
  <si>
    <t>Demontáž klozetů splachovací s nádrží</t>
  </si>
  <si>
    <t>soubor</t>
  </si>
  <si>
    <t>-878155180</t>
  </si>
  <si>
    <t>19</t>
  </si>
  <si>
    <t>725210821</t>
  </si>
  <si>
    <t xml:space="preserve">Demontáž umyvadel </t>
  </si>
  <si>
    <t>1037998563</t>
  </si>
  <si>
    <t>20</t>
  </si>
  <si>
    <t>725220851</t>
  </si>
  <si>
    <t>Demontáž van akrylátových</t>
  </si>
  <si>
    <t>1184703545</t>
  </si>
  <si>
    <t>725310823</t>
  </si>
  <si>
    <t>Demontáž dřez jednoduchý vestavěný v kuchyňských sestavách bez výtokových armatur</t>
  </si>
  <si>
    <t>551299027</t>
  </si>
  <si>
    <t>22</t>
  </si>
  <si>
    <t>725820801</t>
  </si>
  <si>
    <t>Demontáž baterie nástěnné do G 3 / 4</t>
  </si>
  <si>
    <t>-10833972</t>
  </si>
  <si>
    <t>23</t>
  </si>
  <si>
    <t>725840850</t>
  </si>
  <si>
    <t>Demontáž baterie vanové</t>
  </si>
  <si>
    <t>-222486607</t>
  </si>
  <si>
    <t>24</t>
  </si>
  <si>
    <t>763251812</t>
  </si>
  <si>
    <t>Demontáž podlah bytového jádra</t>
  </si>
  <si>
    <t>-1298749439</t>
  </si>
  <si>
    <t>2,7+1</t>
  </si>
  <si>
    <t>25</t>
  </si>
  <si>
    <t>766691914</t>
  </si>
  <si>
    <t>Vyvěšení nebo zavěšení dřevěných křídel dveří pl do 2 m2</t>
  </si>
  <si>
    <t>-288716481</t>
  </si>
  <si>
    <t>26</t>
  </si>
  <si>
    <t>766812840</t>
  </si>
  <si>
    <t xml:space="preserve">Demontáž kuchyňských linek dřevěných nebo kovových </t>
  </si>
  <si>
    <t>-1424727996</t>
  </si>
  <si>
    <t>27</t>
  </si>
  <si>
    <t>776201811</t>
  </si>
  <si>
    <t>Demontáž lepených povlakových podlah bez podložky ručně</t>
  </si>
  <si>
    <t>598521946</t>
  </si>
  <si>
    <t>45,4</t>
  </si>
  <si>
    <t>28</t>
  </si>
  <si>
    <t>776401800</t>
  </si>
  <si>
    <t>Odstranění soklíků a lišt pryžových nebo plastových</t>
  </si>
  <si>
    <t>-16892162</t>
  </si>
  <si>
    <t>3,95*2+2,6*2-(0,6*2+0,7+0,8*2)</t>
  </si>
  <si>
    <t>5,5*2+3,6*2-(0,8*2+0,9)</t>
  </si>
  <si>
    <t>5,5*2+2,15*2-(7+0,8)</t>
  </si>
  <si>
    <t>1,6*2+1*2+0,9*2+1,15*2-0,6*2</t>
  </si>
  <si>
    <t>29</t>
  </si>
  <si>
    <t>776991821</t>
  </si>
  <si>
    <t>Odstranění lepidla ručně z podlah</t>
  </si>
  <si>
    <t>791154307</t>
  </si>
  <si>
    <t>30</t>
  </si>
  <si>
    <t>952901111</t>
  </si>
  <si>
    <t>Vyčištění budov bytové a občanské výstavby při výšce podlaží do 4 m</t>
  </si>
  <si>
    <t>-1638435945</t>
  </si>
  <si>
    <t>31</t>
  </si>
  <si>
    <t>962084131</t>
  </si>
  <si>
    <t>Bourání příček deskových umakartových tl do 100 mm vč.stropu</t>
  </si>
  <si>
    <t>1861911037</t>
  </si>
  <si>
    <t>(2,6*2+1,79*3)*2,6</t>
  </si>
  <si>
    <t>32</t>
  </si>
  <si>
    <t>965042131</t>
  </si>
  <si>
    <t>Bourání podkladů pod dlažby nebo mazanin betonových nebo z litého asfaltu tl do 100 mm pl do 4 m2</t>
  </si>
  <si>
    <t>m3</t>
  </si>
  <si>
    <t>645931022</t>
  </si>
  <si>
    <t>(2,7+1)*0,05</t>
  </si>
  <si>
    <t>33</t>
  </si>
  <si>
    <t>968072455</t>
  </si>
  <si>
    <t>Vybourání kovových dveřních zárubní pl do 2 m2</t>
  </si>
  <si>
    <t>-1029487844</t>
  </si>
  <si>
    <t>0,8*2</t>
  </si>
  <si>
    <t>0,6*2*2</t>
  </si>
  <si>
    <t>34</t>
  </si>
  <si>
    <t>969011120</t>
  </si>
  <si>
    <t>Demontáž potrubí ZTI+VZT+ rozvody elektro</t>
  </si>
  <si>
    <t>soub</t>
  </si>
  <si>
    <t>-1595901680</t>
  </si>
  <si>
    <t>35</t>
  </si>
  <si>
    <t>969011121</t>
  </si>
  <si>
    <t>Zaslepení vývodů instalací</t>
  </si>
  <si>
    <t>-453511734</t>
  </si>
  <si>
    <t>36</t>
  </si>
  <si>
    <t>766411821</t>
  </si>
  <si>
    <t>Demontáž truhlářského obložení stěn z palubek</t>
  </si>
  <si>
    <t>-175209899</t>
  </si>
  <si>
    <t>3,95*1,4</t>
  </si>
  <si>
    <t>37</t>
  </si>
  <si>
    <t>766411822</t>
  </si>
  <si>
    <t>Demontáž truhlářského obložení stěn podkladových roštů</t>
  </si>
  <si>
    <t>860239433</t>
  </si>
  <si>
    <t>38</t>
  </si>
  <si>
    <t>766825811</t>
  </si>
  <si>
    <t>Demontáž truhlářských vestavěných skříní jednokřídlových</t>
  </si>
  <si>
    <t>23137097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</si>
  <si>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</si>
  <si>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</si>
  <si>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</si>
  <si>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</si>
  <si>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</si>
  <si>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</si>
  <si>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66653497</t>
  </si>
  <si>
    <t>40</t>
  </si>
  <si>
    <t>997013501</t>
  </si>
  <si>
    <t>Odvoz suti na skládku a vybouraných hmot nebo meziskládku do 1 km se složením</t>
  </si>
  <si>
    <t>-135754955</t>
  </si>
  <si>
    <t>41</t>
  </si>
  <si>
    <t>997013509</t>
  </si>
  <si>
    <t>Příplatek k odvozu suti a vybouraných hmot na skládku ZKD 1 km přes 1 km</t>
  </si>
  <si>
    <t>1930060549</t>
  </si>
  <si>
    <t>6,523*10 'Přepočtené koeficientem množství</t>
  </si>
  <si>
    <t>42</t>
  </si>
  <si>
    <t>997013831</t>
  </si>
  <si>
    <t>Poplatek za uložení stavebního směsného odpadu na skládce (skládkovné)</t>
  </si>
  <si>
    <t>-401126119</t>
  </si>
  <si>
    <t>998</t>
  </si>
  <si>
    <t>43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</si>
  <si>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</si>
  <si>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</si>
  <si>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</si>
  <si>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</si>
  <si>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</si>
  <si>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</si>
  <si>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</si>
  <si>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</si>
  <si>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</si>
  <si>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</si>
  <si>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1970983364</t>
  </si>
  <si>
    <t>45</t>
  </si>
  <si>
    <t>711493120</t>
  </si>
  <si>
    <t xml:space="preserve">Izolace proti  vodě svislá  těsnicí stěrkou</t>
  </si>
  <si>
    <t>-810882121</t>
  </si>
  <si>
    <t>(1,2+0,7)*1,7</t>
  </si>
  <si>
    <t>(1,75*2+1,55*2)*0,3</t>
  </si>
  <si>
    <t>46</t>
  </si>
  <si>
    <t>711493130</t>
  </si>
  <si>
    <t>Těsnící rohová páska</t>
  </si>
  <si>
    <t>824557383</t>
  </si>
  <si>
    <t>1,75*2+1,55*2+0,3*3+2</t>
  </si>
  <si>
    <t>47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</si>
  <si>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</si>
  <si>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</si>
  <si>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</si>
  <si>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</si>
  <si>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</si>
  <si>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</si>
  <si>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</si>
  <si>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</si>
  <si>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-955007117</t>
  </si>
  <si>
    <t>49</t>
  </si>
  <si>
    <t>631414301</t>
  </si>
  <si>
    <t>deska izolační podlahová 15 mm</t>
  </si>
  <si>
    <t>1769248201</t>
  </si>
  <si>
    <t>3,6*1,02 'Přepočtené koeficientem množství</t>
  </si>
  <si>
    <t>50</t>
  </si>
  <si>
    <t>713121129</t>
  </si>
  <si>
    <t>Protipožární ucpávky kolem stoupaček</t>
  </si>
  <si>
    <t>-413523616</t>
  </si>
  <si>
    <t>51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</si>
  <si>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</si>
  <si>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</si>
  <si>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</si>
  <si>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</si>
  <si>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</si>
  <si>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52</t>
  </si>
  <si>
    <t>721173401</t>
  </si>
  <si>
    <t>Potrubí kanalizační plastové svodné systém KG DN 100</t>
  </si>
  <si>
    <t>-791249717</t>
  </si>
  <si>
    <t>53</t>
  </si>
  <si>
    <t>721174042</t>
  </si>
  <si>
    <t>Potrubí kanalizační z PP připojovací systém HT DN 40</t>
  </si>
  <si>
    <t>-760651850</t>
  </si>
  <si>
    <t>54</t>
  </si>
  <si>
    <t>721174043</t>
  </si>
  <si>
    <t>Potrubí kanalizační z PP připojovací systém HT DN 50</t>
  </si>
  <si>
    <t>-891810905</t>
  </si>
  <si>
    <t>55</t>
  </si>
  <si>
    <t>721226510</t>
  </si>
  <si>
    <t>Zápachová uzávěrka umyvadlo DN 40</t>
  </si>
  <si>
    <t>1112069416</t>
  </si>
  <si>
    <t>56</t>
  </si>
  <si>
    <t>721226520</t>
  </si>
  <si>
    <t>Zápachová uzávěrka dřez DN 50</t>
  </si>
  <si>
    <t>568223468</t>
  </si>
  <si>
    <t>57</t>
  </si>
  <si>
    <t>721290111</t>
  </si>
  <si>
    <t>Zkouška těsnosti potrubí kanalizace vodou do DN 125</t>
  </si>
  <si>
    <t>487674540</t>
  </si>
  <si>
    <t>3,5+1,1+1</t>
  </si>
  <si>
    <t>58</t>
  </si>
  <si>
    <t>721290191</t>
  </si>
  <si>
    <t>Drobný instalační materiál</t>
  </si>
  <si>
    <t>1759351979</t>
  </si>
  <si>
    <t>59</t>
  </si>
  <si>
    <t>721290192</t>
  </si>
  <si>
    <t>Stavební přípomoce</t>
  </si>
  <si>
    <t>1385059467</t>
  </si>
  <si>
    <t>60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</si>
  <si>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</si>
  <si>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</si>
  <si>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</si>
  <si>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</si>
  <si>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</si>
  <si>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61</t>
  </si>
  <si>
    <t>722174001</t>
  </si>
  <si>
    <t>Potrubí vodovodní plastové PPR svar polyfuze PN 16 D 16 x 2,2 mm</t>
  </si>
  <si>
    <t>1934125271</t>
  </si>
  <si>
    <t>62</t>
  </si>
  <si>
    <t>722181221</t>
  </si>
  <si>
    <t>Ochrana vodovodního potrubí přilepenými tepelně izolačními trubicemi z PE tl do 10 mm DN do 22 mm</t>
  </si>
  <si>
    <t>904127745</t>
  </si>
  <si>
    <t>63</t>
  </si>
  <si>
    <t>722181231</t>
  </si>
  <si>
    <t>Ochrana vodovodního potrubí přilepenými tepelně izolačními trubicemi z PE tl do 15 mm DN do 22 mm</t>
  </si>
  <si>
    <t>-1556199989</t>
  </si>
  <si>
    <t>64</t>
  </si>
  <si>
    <t>722240121</t>
  </si>
  <si>
    <t>Kohout kulový plastový PPR DN 16</t>
  </si>
  <si>
    <t>-1237904842</t>
  </si>
  <si>
    <t>65</t>
  </si>
  <si>
    <t>722290215</t>
  </si>
  <si>
    <t>Zkouška těsnosti vodovodního potrubí hrdlového nebo přírubového do DN 100</t>
  </si>
  <si>
    <t>-2079028136</t>
  </si>
  <si>
    <t>66</t>
  </si>
  <si>
    <t>722290234</t>
  </si>
  <si>
    <t>Proplach a dezinfekce vodovodního potrubí do DN 80</t>
  </si>
  <si>
    <t>-135078945</t>
  </si>
  <si>
    <t>67</t>
  </si>
  <si>
    <t>722290291</t>
  </si>
  <si>
    <t>-1684455689</t>
  </si>
  <si>
    <t>68</t>
  </si>
  <si>
    <t>722290292</t>
  </si>
  <si>
    <t>Drobý instalační materiál</t>
  </si>
  <si>
    <t>-232794936</t>
  </si>
  <si>
    <t>69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</si>
  <si>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</si>
  <si>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</si>
  <si>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</si>
  <si>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</si>
  <si>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</si>
  <si>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70</t>
  </si>
  <si>
    <t>725112171</t>
  </si>
  <si>
    <t xml:space="preserve">Kombi klozet </t>
  </si>
  <si>
    <t>-1788966605</t>
  </si>
  <si>
    <t>71</t>
  </si>
  <si>
    <t>725211621</t>
  </si>
  <si>
    <t>Umyvadlo keram</t>
  </si>
  <si>
    <t>1757394169</t>
  </si>
  <si>
    <t>72</t>
  </si>
  <si>
    <t>725311121</t>
  </si>
  <si>
    <t>Drez nerez</t>
  </si>
  <si>
    <t>1414502123</t>
  </si>
  <si>
    <t>73</t>
  </si>
  <si>
    <t>725813112</t>
  </si>
  <si>
    <t xml:space="preserve">rohový uzávěr  DN 15 </t>
  </si>
  <si>
    <t>782158143</t>
  </si>
  <si>
    <t>74</t>
  </si>
  <si>
    <t>725813113</t>
  </si>
  <si>
    <t>Výtokový ventil T212-DN15</t>
  </si>
  <si>
    <t>1365282517</t>
  </si>
  <si>
    <t>75</t>
  </si>
  <si>
    <t>725821325</t>
  </si>
  <si>
    <t>Baterie drezová</t>
  </si>
  <si>
    <t>577857012</t>
  </si>
  <si>
    <t>76</t>
  </si>
  <si>
    <t>725822612</t>
  </si>
  <si>
    <t>Baterie umyv stoj páka+výpust</t>
  </si>
  <si>
    <t>1632059075</t>
  </si>
  <si>
    <t>77</t>
  </si>
  <si>
    <t>725841311</t>
  </si>
  <si>
    <t>Baterie sprchová nástěnná</t>
  </si>
  <si>
    <t>-1339139891</t>
  </si>
  <si>
    <t>78</t>
  </si>
  <si>
    <t>725860202</t>
  </si>
  <si>
    <t>Sifon dřezový HL100G</t>
  </si>
  <si>
    <t>844368040</t>
  </si>
  <si>
    <t>79</t>
  </si>
  <si>
    <t>725860203</t>
  </si>
  <si>
    <t xml:space="preserve">Sifon sprchový  HL 522</t>
  </si>
  <si>
    <t>-216163024</t>
  </si>
  <si>
    <t>80</t>
  </si>
  <si>
    <t>725860212</t>
  </si>
  <si>
    <t>Sifon umyvadlový HL134.0 pod omítku</t>
  </si>
  <si>
    <t>-239384976</t>
  </si>
  <si>
    <t>81</t>
  </si>
  <si>
    <t>725901</t>
  </si>
  <si>
    <t>Sporák se sklokeramickou deskou - DODÁVKA+MONTÁŽ</t>
  </si>
  <si>
    <t>-1595818007</t>
  </si>
  <si>
    <t>82</t>
  </si>
  <si>
    <t>725902</t>
  </si>
  <si>
    <t>Sprchová vanička - polyban akrylát vč- zástěny 120/140</t>
  </si>
  <si>
    <t>-415487211</t>
  </si>
  <si>
    <t>83</t>
  </si>
  <si>
    <t>998725102</t>
  </si>
  <si>
    <t>Přesun hmot tonážní pro zařizovací předměty v objektech v do 12 m</t>
  </si>
  <si>
    <t>186969080</t>
  </si>
  <si>
    <t>84</t>
  </si>
  <si>
    <t>Pol5</t>
  </si>
  <si>
    <t xml:space="preserve">Sifon stěnový -  HL400</t>
  </si>
  <si>
    <t>2015138762</t>
  </si>
  <si>
    <t>85</t>
  </si>
  <si>
    <t>Pol7</t>
  </si>
  <si>
    <t>topný žebřík 960/450 mm- DODÁVKA+MONTÁŽ (koupelna)</t>
  </si>
  <si>
    <t>687436470</t>
  </si>
  <si>
    <t>86</t>
  </si>
  <si>
    <t>Pol8</t>
  </si>
  <si>
    <t xml:space="preserve">Zrcadlo s poličkou   DODÁVKA+MONTÁŽ</t>
  </si>
  <si>
    <t>1266526670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</si>
  <si>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</si>
  <si>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</si>
  <si>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</si>
  <si>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</si>
  <si>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</si>
  <si>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-1359118046</t>
  </si>
  <si>
    <t>0,95*2,6-0,8*0,8</t>
  </si>
  <si>
    <t>88</t>
  </si>
  <si>
    <t>763111717</t>
  </si>
  <si>
    <t>SDK příčka základní penetrační nátěr</t>
  </si>
  <si>
    <t>287458646</t>
  </si>
  <si>
    <t>0,95*2,6</t>
  </si>
  <si>
    <t>89</t>
  </si>
  <si>
    <t>763111771</t>
  </si>
  <si>
    <t>Příplatek k SDK příčce za rovinnost kvality Q3</t>
  </si>
  <si>
    <t>664222048</t>
  </si>
  <si>
    <t>90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</si>
  <si>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</si>
  <si>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</si>
  <si>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</si>
  <si>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</si>
  <si>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</si>
  <si>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</si>
  <si>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</si>
  <si>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</si>
  <si>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1996678037</t>
  </si>
  <si>
    <t>92</t>
  </si>
  <si>
    <t>611601260</t>
  </si>
  <si>
    <t xml:space="preserve">dveře dřevěné vnitřní hladké plné 1křídlové  60x197 cm dekor dub</t>
  </si>
  <si>
    <t>-26240009</t>
  </si>
  <si>
    <t>93</t>
  </si>
  <si>
    <t>611601261</t>
  </si>
  <si>
    <t xml:space="preserve">dveře dřevěné vnitřní hladké 2/3 sklo 1křídlové  80x197 cm dekor dub</t>
  </si>
  <si>
    <t>483671635</t>
  </si>
  <si>
    <t>94</t>
  </si>
  <si>
    <t>611601262</t>
  </si>
  <si>
    <t xml:space="preserve">dveře dřevěné vnitřní hladké 2/3 sklo 1křídlové  70x197 cm dekor dub</t>
  </si>
  <si>
    <t>1886200099</t>
  </si>
  <si>
    <t>95</t>
  </si>
  <si>
    <t>766660021</t>
  </si>
  <si>
    <t>Montáž dveřních křídel otvíravých 1křídlových š do 0,8 m požárních do ocelové zárubně</t>
  </si>
  <si>
    <t>-1960817347</t>
  </si>
  <si>
    <t>96</t>
  </si>
  <si>
    <t>611600501</t>
  </si>
  <si>
    <t>dveře vstupní 80x197 EI 30 , vč. kování, plné s kukátkem</t>
  </si>
  <si>
    <t>615752387</t>
  </si>
  <si>
    <t>97</t>
  </si>
  <si>
    <t>766660722</t>
  </si>
  <si>
    <t>Montáž dveřního kování</t>
  </si>
  <si>
    <t>2113556334</t>
  </si>
  <si>
    <t>98</t>
  </si>
  <si>
    <t>549141001</t>
  </si>
  <si>
    <t>kování dveřní kovové</t>
  </si>
  <si>
    <t>1428340083</t>
  </si>
  <si>
    <t>766691939</t>
  </si>
  <si>
    <t>Seřízení oken</t>
  </si>
  <si>
    <t>1818342341</t>
  </si>
  <si>
    <t>100</t>
  </si>
  <si>
    <t>766811110</t>
  </si>
  <si>
    <t xml:space="preserve">Montáž a dodávka kuchyňské linky </t>
  </si>
  <si>
    <t>-79321299</t>
  </si>
  <si>
    <t>101</t>
  </si>
  <si>
    <t>998766102</t>
  </si>
  <si>
    <t>Přesun hmot tonážní pro konstrukce truhlářské v objektech v do 12 m</t>
  </si>
  <si>
    <t>219300982</t>
  </si>
  <si>
    <t>771</t>
  </si>
  <si>
    <t>Podlahy z dlaždic</t>
  </si>
  <si>
    <t>102</t>
  </si>
  <si>
    <t>771574117</t>
  </si>
  <si>
    <t>Montáž podlah keramických režných hladkých lepených flexibilním lepidlem do 35 ks/m2</t>
  </si>
  <si>
    <t>-721189457</t>
  </si>
  <si>
    <t>103</t>
  </si>
  <si>
    <t>597614081</t>
  </si>
  <si>
    <t>keramická dlažba</t>
  </si>
  <si>
    <t>1191598865</t>
  </si>
  <si>
    <t>3,6*1,1 'Přepočtené koeficientem množství</t>
  </si>
  <si>
    <t>104</t>
  </si>
  <si>
    <t>771579191</t>
  </si>
  <si>
    <t>Příplatek k montáž podlah keramických za plochu do 5 m2</t>
  </si>
  <si>
    <t>-1842148523</t>
  </si>
  <si>
    <t>105</t>
  </si>
  <si>
    <t>771591111</t>
  </si>
  <si>
    <t>Podlahy penetrace podkladu</t>
  </si>
  <si>
    <t>499111746</t>
  </si>
  <si>
    <t>106</t>
  </si>
  <si>
    <t>771990111</t>
  </si>
  <si>
    <t>Vyrovnání podkladu samonivelační stěrkou tl 4 mm pevnosti 15 Mpa</t>
  </si>
  <si>
    <t>1603525375</t>
  </si>
  <si>
    <t>107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</si>
  <si>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</si>
  <si>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</si>
  <si>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</si>
  <si>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</si>
  <si>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</si>
  <si>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</si>
  <si>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</si>
  <si>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</si>
  <si>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1606379717</t>
  </si>
  <si>
    <t>0,6*2</t>
  </si>
  <si>
    <t>109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</si>
  <si>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</si>
  <si>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</si>
  <si>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</si>
  <si>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</si>
  <si>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</si>
  <si>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</si>
  <si>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110</t>
  </si>
  <si>
    <t>776421100</t>
  </si>
  <si>
    <t>Lepení obvodových soklíků nebo lišt z měkčených plastů</t>
  </si>
  <si>
    <t>-897528354</t>
  </si>
  <si>
    <t>111</t>
  </si>
  <si>
    <t>284110081</t>
  </si>
  <si>
    <t xml:space="preserve">lišta speciální soklová </t>
  </si>
  <si>
    <t>1450633381</t>
  </si>
  <si>
    <t>32,8*1,04 'Přepočtené koeficientem množství</t>
  </si>
  <si>
    <t>112</t>
  </si>
  <si>
    <t>776521100</t>
  </si>
  <si>
    <t>Lepení pásů povlakových podlah plastových</t>
  </si>
  <si>
    <t>-537815771</t>
  </si>
  <si>
    <t>7+10,5+16,8+4,9</t>
  </si>
  <si>
    <t>113</t>
  </si>
  <si>
    <t>284122551</t>
  </si>
  <si>
    <t>podlahovina PVC</t>
  </si>
  <si>
    <t>1612122825</t>
  </si>
  <si>
    <t>39,2*1,04 'Přepočtené koeficientem množství</t>
  </si>
  <si>
    <t>114</t>
  </si>
  <si>
    <t>776590100</t>
  </si>
  <si>
    <t>Úprava podkladu nášlapných ploch vysátím</t>
  </si>
  <si>
    <t>-563129451</t>
  </si>
  <si>
    <t>115</t>
  </si>
  <si>
    <t>776590150</t>
  </si>
  <si>
    <t>Úprava podkladu nášlapných ploch penetrací</t>
  </si>
  <si>
    <t>-839275032</t>
  </si>
  <si>
    <t>116</t>
  </si>
  <si>
    <t>776990111</t>
  </si>
  <si>
    <t>Vyrovnání podkladu samonivelační stěrkou tl 3 mm pevnosti 15 Mpa</t>
  </si>
  <si>
    <t>1660162833</t>
  </si>
  <si>
    <t>117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</si>
  <si>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</si>
  <si>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</si>
  <si>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</si>
  <si>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</si>
  <si>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</si>
  <si>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118</t>
  </si>
  <si>
    <t>781474115</t>
  </si>
  <si>
    <t>Montáž obkladů vnitřních keramických hladkých do 25 ks/m2 lepených flexibilním lepidlem</t>
  </si>
  <si>
    <t>416267129</t>
  </si>
  <si>
    <t>(1,75*2+1,55*2)*2-0,6*2</t>
  </si>
  <si>
    <t>(1,1*2+0,95*2)*2-0,6*2</t>
  </si>
  <si>
    <t>(1,8+0,7)*1</t>
  </si>
  <si>
    <t>119</t>
  </si>
  <si>
    <t>597610000</t>
  </si>
  <si>
    <t>keramický obklad</t>
  </si>
  <si>
    <t>-1617937463</t>
  </si>
  <si>
    <t>21,5*1,1 'Přepočtené koeficientem množství</t>
  </si>
  <si>
    <t>120</t>
  </si>
  <si>
    <t>781479191</t>
  </si>
  <si>
    <t>Příplatek k montáži obkladů vnitřních keramických hladkých za plochu do 10 m2</t>
  </si>
  <si>
    <t>-855737627</t>
  </si>
  <si>
    <t>121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</si>
  <si>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</si>
  <si>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</si>
  <si>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</si>
  <si>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</si>
  <si>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(1,8+0,6)*1  " kuchyně</t>
  </si>
  <si>
    <t>(1,1+1,55+1,75)*2 "Koupelna a wC"</t>
  </si>
  <si>
    <t>122</t>
  </si>
  <si>
    <t>781493111</t>
  </si>
  <si>
    <t>Plastové profily rohové lepené standardním lepidlem</t>
  </si>
  <si>
    <t>1315647050</t>
  </si>
  <si>
    <t>1+2*4+2*4</t>
  </si>
  <si>
    <t>123</t>
  </si>
  <si>
    <t>781493511</t>
  </si>
  <si>
    <t>Plastové profily ukončovací lepené standardním lepidlem</t>
  </si>
  <si>
    <t>-1240708163</t>
  </si>
  <si>
    <t>1,75*2+1,55*2+0,95*1,1*2</t>
  </si>
  <si>
    <t>124</t>
  </si>
  <si>
    <t>781495111</t>
  </si>
  <si>
    <t>Penetrace podkladu</t>
  </si>
  <si>
    <t>-1235070506</t>
  </si>
  <si>
    <t>125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</si>
  <si>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</si>
  <si>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</si>
  <si>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</si>
  <si>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</si>
  <si>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</si>
  <si>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126</t>
  </si>
  <si>
    <t>783201811</t>
  </si>
  <si>
    <t>Odstranění nátěrů ze zámečnických konstrukcí oškrabáním</t>
  </si>
  <si>
    <t>1118449723</t>
  </si>
  <si>
    <t>" stávající zárubně"</t>
  </si>
  <si>
    <t>1,1*3</t>
  </si>
  <si>
    <t>127</t>
  </si>
  <si>
    <t>783225100</t>
  </si>
  <si>
    <t>Nátěry syntetické kovových doplňkových konstrukcí barva standardní dvojnásobné a 1x email</t>
  </si>
  <si>
    <t>-1005482346</t>
  </si>
  <si>
    <t>" zárubně"</t>
  </si>
  <si>
    <t>1,1*6</t>
  </si>
  <si>
    <t>128</t>
  </si>
  <si>
    <t>783321100</t>
  </si>
  <si>
    <t>Nátěry syntetické - otopná tělesa, potrubí ÚT</t>
  </si>
  <si>
    <t>-1161393026</t>
  </si>
  <si>
    <t>784</t>
  </si>
  <si>
    <t>Dokončovací práce - malby</t>
  </si>
  <si>
    <t>129</t>
  </si>
  <si>
    <t>784171111</t>
  </si>
  <si>
    <t>Zakrytí vnitřních ploch stěn v místnostech výšky do 3,80 m</t>
  </si>
  <si>
    <t>-1308992605</t>
  </si>
  <si>
    <t>1,5*1,5+1,8*1,5+0,9*2,4</t>
  </si>
  <si>
    <t>130</t>
  </si>
  <si>
    <t>581248431</t>
  </si>
  <si>
    <t>fólie pro malířské potřeby zakrývací</t>
  </si>
  <si>
    <t>-961508492</t>
  </si>
  <si>
    <t>7,11*1,05 'Přepočtené koeficientem množství</t>
  </si>
  <si>
    <t>131</t>
  </si>
  <si>
    <t>784181121</t>
  </si>
  <si>
    <t>Hloubková jednonásobná penetrace podkladu v místnostech výšky do 3,80 m</t>
  </si>
  <si>
    <t>1192574303</t>
  </si>
  <si>
    <t>132</t>
  </si>
  <si>
    <t>784221121</t>
  </si>
  <si>
    <t xml:space="preserve">Dvojnásobné bílé malby  ze směsí za sucha minimálně otěruvzdorných v místnostech do 3,80 m</t>
  </si>
  <si>
    <t>-726613951</t>
  </si>
  <si>
    <t>151,735</t>
  </si>
  <si>
    <t>133</t>
  </si>
  <si>
    <t>784402801</t>
  </si>
  <si>
    <t>Odstranění maleb oškrabáním v místnostech v do 3,8 m</t>
  </si>
  <si>
    <t>-1823724561</t>
  </si>
  <si>
    <t>45,4-3,7</t>
  </si>
  <si>
    <t>99,695</t>
  </si>
  <si>
    <t>786</t>
  </si>
  <si>
    <t>Dokončovací práce - čalounické úpravy</t>
  </si>
  <si>
    <t>134</t>
  </si>
  <si>
    <t>786624111</t>
  </si>
  <si>
    <t>Montáž lamelové žaluzie do oken zdvojených dřevěných otevíravých, sklápěcích a vyklápěcích</t>
  </si>
  <si>
    <t>1565916713</t>
  </si>
  <si>
    <t>135</t>
  </si>
  <si>
    <t>553462000</t>
  </si>
  <si>
    <t>žaluzie horizontální interiérové</t>
  </si>
  <si>
    <t>1780936313</t>
  </si>
  <si>
    <t>136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</si>
  <si>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</si>
  <si>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</si>
  <si>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</si>
  <si>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</si>
  <si>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</si>
  <si>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</si>
  <si>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</si>
  <si>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</si>
  <si>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</si>
  <si>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1221808902</t>
  </si>
  <si>
    <t>138</t>
  </si>
  <si>
    <t>210 00-03</t>
  </si>
  <si>
    <t>zásuvka TV, SAT, VKV</t>
  </si>
  <si>
    <t>1994937568</t>
  </si>
  <si>
    <t>139</t>
  </si>
  <si>
    <t>210 00-04</t>
  </si>
  <si>
    <t>zvýšení príkonu u PRE z 1x20A na 3x25A /ceníková cena 11000/+ vyřízení</t>
  </si>
  <si>
    <t>-1099294024</t>
  </si>
  <si>
    <t>140</t>
  </si>
  <si>
    <t>210 00-05</t>
  </si>
  <si>
    <t>zkoušky, revize, príprava odberného místa</t>
  </si>
  <si>
    <t>1565094522</t>
  </si>
  <si>
    <t>141</t>
  </si>
  <si>
    <t>210 00-06</t>
  </si>
  <si>
    <t>domovní telefon</t>
  </si>
  <si>
    <t>-409357415</t>
  </si>
  <si>
    <t>142</t>
  </si>
  <si>
    <t>210800105</t>
  </si>
  <si>
    <t>Kabel CYKY 750 V 3x1,5 mm2 uložený pod omítkou vcetne dodávky kabelu 3Cx1,5</t>
  </si>
  <si>
    <t>1610825199</t>
  </si>
  <si>
    <t>143</t>
  </si>
  <si>
    <t>210800106</t>
  </si>
  <si>
    <t>Kabel CYKY 750 V 3x2,5 mm2 uložený pod omítkou vcetne dodávky kabelu 3Cx2,5</t>
  </si>
  <si>
    <t>1143153116</t>
  </si>
  <si>
    <t>144</t>
  </si>
  <si>
    <t>Pol09</t>
  </si>
  <si>
    <t>Kabel CYKY 5Cx2,5</t>
  </si>
  <si>
    <t>-1378055841</t>
  </si>
  <si>
    <t>145</t>
  </si>
  <si>
    <t>Pol10</t>
  </si>
  <si>
    <t>Kabel CYKY 3Ax1,5</t>
  </si>
  <si>
    <t>-1376908970</t>
  </si>
  <si>
    <t>146</t>
  </si>
  <si>
    <t>Pol11</t>
  </si>
  <si>
    <t>Kabel CYKY 2Ax1,5</t>
  </si>
  <si>
    <t>-1853229495</t>
  </si>
  <si>
    <t>147</t>
  </si>
  <si>
    <t>Pol12</t>
  </si>
  <si>
    <t>Kabel CYKY 5Cx6</t>
  </si>
  <si>
    <t>-633316934</t>
  </si>
  <si>
    <t>148</t>
  </si>
  <si>
    <t>Pol13</t>
  </si>
  <si>
    <t>Kabel CY6</t>
  </si>
  <si>
    <t>175411057</t>
  </si>
  <si>
    <t>149</t>
  </si>
  <si>
    <t>Pol14</t>
  </si>
  <si>
    <t>podlahová lišta LP35 s prísluš</t>
  </si>
  <si>
    <t>-1702378013</t>
  </si>
  <si>
    <t>150</t>
  </si>
  <si>
    <t>Pol15</t>
  </si>
  <si>
    <t>koax kabel</t>
  </si>
  <si>
    <t>-570047738</t>
  </si>
  <si>
    <t>151</t>
  </si>
  <si>
    <t>Pol16</t>
  </si>
  <si>
    <t>svorkovnice 5pol</t>
  </si>
  <si>
    <t>742724834</t>
  </si>
  <si>
    <t>152</t>
  </si>
  <si>
    <t>Pol17</t>
  </si>
  <si>
    <t>seriový prepínac</t>
  </si>
  <si>
    <t>-530286907</t>
  </si>
  <si>
    <t>153</t>
  </si>
  <si>
    <t>Pol18</t>
  </si>
  <si>
    <t>Strídavý prepinac</t>
  </si>
  <si>
    <t>537679038</t>
  </si>
  <si>
    <t>154</t>
  </si>
  <si>
    <t>Pol19</t>
  </si>
  <si>
    <t>prístrojový nosic pro LP35</t>
  </si>
  <si>
    <t>-236185386</t>
  </si>
  <si>
    <t>155</t>
  </si>
  <si>
    <t>Pol20</t>
  </si>
  <si>
    <t>1pol vypinac</t>
  </si>
  <si>
    <t>-2121738998</t>
  </si>
  <si>
    <t>156</t>
  </si>
  <si>
    <t>Pol21</t>
  </si>
  <si>
    <t>styk. Ovladac</t>
  </si>
  <si>
    <t>1086389017</t>
  </si>
  <si>
    <t>157</t>
  </si>
  <si>
    <t>Pol22</t>
  </si>
  <si>
    <t>zásuvka dvojnásobná</t>
  </si>
  <si>
    <t>-608952561</t>
  </si>
  <si>
    <t>158</t>
  </si>
  <si>
    <t>Pol23</t>
  </si>
  <si>
    <t>jistic 3B25/3</t>
  </si>
  <si>
    <t>157230700</t>
  </si>
  <si>
    <t>159</t>
  </si>
  <si>
    <t>Pol24</t>
  </si>
  <si>
    <t>LK 80x20R1</t>
  </si>
  <si>
    <t>-1946463978</t>
  </si>
  <si>
    <t>160</t>
  </si>
  <si>
    <t>Pol25</t>
  </si>
  <si>
    <t>LK 80x28 2ZK</t>
  </si>
  <si>
    <t>1946052373</t>
  </si>
  <si>
    <t>161</t>
  </si>
  <si>
    <t>Pol26</t>
  </si>
  <si>
    <t>LK 80x28 2R</t>
  </si>
  <si>
    <t>2227717</t>
  </si>
  <si>
    <t>162</t>
  </si>
  <si>
    <t>Pol27</t>
  </si>
  <si>
    <t>vícko VLK80 2R</t>
  </si>
  <si>
    <t>-1919649268</t>
  </si>
  <si>
    <t>163</t>
  </si>
  <si>
    <t>Pol28</t>
  </si>
  <si>
    <t>svorkovnice S66</t>
  </si>
  <si>
    <t>1650575825</t>
  </si>
  <si>
    <t>164</t>
  </si>
  <si>
    <t>Pol29</t>
  </si>
  <si>
    <t>LK 80R/3</t>
  </si>
  <si>
    <t>-1364294312</t>
  </si>
  <si>
    <t>165</t>
  </si>
  <si>
    <t>Pol30</t>
  </si>
  <si>
    <t>KU 1903</t>
  </si>
  <si>
    <t>-1900651330</t>
  </si>
  <si>
    <t>166</t>
  </si>
  <si>
    <t>Pol31</t>
  </si>
  <si>
    <t>KU 1901</t>
  </si>
  <si>
    <t>61072618</t>
  </si>
  <si>
    <t>167</t>
  </si>
  <si>
    <t>Pol32</t>
  </si>
  <si>
    <t>svítidlo kruhové- difuzér opálové sklo, 1x75 W/E27, IP20, D280-300mm, hloubka cca 100 mm, 4000k</t>
  </si>
  <si>
    <t>1811782216</t>
  </si>
  <si>
    <t>168</t>
  </si>
  <si>
    <t>Pol32-1</t>
  </si>
  <si>
    <t>svítidlo kruhové- difuzér opálové sklo, 1x75 W/E27, IP44/IP64, D280-300mm, hloubka cca 100 mm, 4000k</t>
  </si>
  <si>
    <t>759322531</t>
  </si>
  <si>
    <t>169</t>
  </si>
  <si>
    <t>Pol32-2</t>
  </si>
  <si>
    <t xml:space="preserve">nábytkové svítidlo -  1x39W/G5; IP44/IP20, délka 600 mm, hloubka 90 mm, 4000k</t>
  </si>
  <si>
    <t>227611924</t>
  </si>
  <si>
    <t>170</t>
  </si>
  <si>
    <t>Pol33</t>
  </si>
  <si>
    <t>koupelnové přisazené nástěnné svítidlo - chrom/sklo, 2x40W/E14, IP44/IP64, šířka 300mm, výška 100 mm, 4000k</t>
  </si>
  <si>
    <t>2110465241</t>
  </si>
  <si>
    <t>171</t>
  </si>
  <si>
    <t>Pol34</t>
  </si>
  <si>
    <t>požární ucpávka - hlavní přívod</t>
  </si>
  <si>
    <t>-318902104</t>
  </si>
  <si>
    <t>172</t>
  </si>
  <si>
    <t>Pol35</t>
  </si>
  <si>
    <t>kontrola a zprovoznení telefonu</t>
  </si>
  <si>
    <t>1474691942</t>
  </si>
  <si>
    <t>173</t>
  </si>
  <si>
    <t>Pol36</t>
  </si>
  <si>
    <t>kontrola a zprovoznení TV zásuvek</t>
  </si>
  <si>
    <t>1285978035</t>
  </si>
  <si>
    <t>174</t>
  </si>
  <si>
    <t>Pol37</t>
  </si>
  <si>
    <t>stavební přípomoce - sekání rýh</t>
  </si>
  <si>
    <t>-818828594</t>
  </si>
  <si>
    <t>175</t>
  </si>
  <si>
    <t>Pol38</t>
  </si>
  <si>
    <t>stavební přípomoce - zapravení rýh</t>
  </si>
  <si>
    <t>-2121706231</t>
  </si>
  <si>
    <t>24-M</t>
  </si>
  <si>
    <t>Montáže vzduchotechnických zařízení</t>
  </si>
  <si>
    <t>176</t>
  </si>
  <si>
    <t>240010212</t>
  </si>
  <si>
    <t>Malý axiální ventilátor s doběhem WC</t>
  </si>
  <si>
    <t>652031543</t>
  </si>
  <si>
    <t>177</t>
  </si>
  <si>
    <t>240010213</t>
  </si>
  <si>
    <t>Malý axiální ventilátor s doběhem 1x12V - kouplena</t>
  </si>
  <si>
    <t>1296480095</t>
  </si>
  <si>
    <t>178</t>
  </si>
  <si>
    <t>240080319</t>
  </si>
  <si>
    <t>Potrubí VZT flexi vč. tepelné izolace</t>
  </si>
  <si>
    <t>1614755811</t>
  </si>
  <si>
    <t>179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</si>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</sst>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Makovského 1227, byt č. 14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Makovského1227,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20. 4. 2021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IDIdooFeIKOiqbu0SfLz/3D5+n0XPavujSjsoj7hyjKc90j5J9p73kL0azS8ti3VFlV9tpIFeJf1vIpDqMD7g==" hashValue="ht2JnZlPmj5YUUtuQ1V7abQQGQdU6cIpvow/bllLCsmrLsHuq9NxcVgkPv9eJ9S0hLyN/NQe6vBxQ8NnWNTRY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20. 4. 2021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ROUND((SUM(BE137:BE421)),  2)</f>
        <v>0</v>
      </c>
      <c r="G31" s="38"/>
      <c r="H31" s="38"/>
      <c r="I31" s="149">
        <v>0.20999999999999999</v>
      </c>
      <c r="J31" s="148">
        <f>ROUND(((SUM(BE137:BE421))*I31),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ROUND((SUM(BF137:BF421)),  2)</f>
        <v>0</v>
      </c>
      <c r="G32" s="38"/>
      <c r="H32" s="38"/>
      <c r="I32" s="149">
        <v>0.14999999999999999</v>
      </c>
      <c r="J32" s="148">
        <f>ROUND(((SUM(BF137:BF421))*I32),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ROUND((SUM(BG137:BG421)),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ROUND((SUM(BH137:BH421)),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ROUND((SUM(BI137:BI421)),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Makovského 1227, byt č. 14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Makovského1227, Praha 17-Řepy</v>
      </c>
      <c r="G87" s="40"/>
      <c r="H87" s="40"/>
      <c r="I87" s="32" t="s">
        <v>22</v>
      </c>
      <c r="J87" s="79" t="str">
        <f>IF(J10="","",J10)</f>
        <v>20. 4. 2021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J221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J223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J312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J328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J371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J376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J377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J417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Makovského 1227, byt č. 14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Makovského1227, Praha 17-Řepy</v>
      </c>
      <c r="G131" s="40"/>
      <c r="H131" s="40"/>
      <c r="I131" s="32" t="s">
        <v>22</v>
      </c>
      <c r="J131" s="79" t="str">
        <f>IF(J10="","",J10)</f>
        <v>20. 4. 2021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P138+P223+P376</f>
        <v>0</v>
      </c>
      <c r="Q137" s="104"/>
      <c r="R137" s="193">
        <f>R138+R223+R376</f>
        <v>4.9420653960000003</v>
      </c>
      <c r="S137" s="104"/>
      <c r="T137" s="194">
        <f>T138+T223+T376</f>
        <v>6.5233194000000001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BK138+BK223+BK376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P139+P148+P150+P176+P215+P221</f>
        <v>0</v>
      </c>
      <c r="Q138" s="204"/>
      <c r="R138" s="205">
        <f>R139+R148+R150+R176+R215+R221</f>
        <v>3.6989047999999998</v>
      </c>
      <c r="S138" s="204"/>
      <c r="T138" s="206">
        <f>T139+T148+T150+T176+T215+T221</f>
        <v>6.5233194000000001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BK139+BK148+BK150+BK176+BK215+BK221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0.67768419999999996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0.026839999999999999</v>
      </c>
      <c r="R140" s="222">
        <f>Q140*H140</f>
        <v>0.053679999999999999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33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8.9100000000000001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0.069819999999999993</v>
      </c>
      <c r="R141" s="222">
        <f>Q141*H141</f>
        <v>0.62209619999999999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8.9100000000000001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1.7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4.3499999999999996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0.000348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4.3499999999999996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1.7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7.7999999999999998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0.00156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7.7999999999999998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1.7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SUM(P151:P175)</f>
        <v>0</v>
      </c>
      <c r="Q150" s="204"/>
      <c r="R150" s="205">
        <f>SUM(R151:R175)</f>
        <v>2.9801085999999999</v>
      </c>
      <c r="S150" s="204"/>
      <c r="T150" s="206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SUM(BK151:BK175)</f>
        <v>0</v>
      </c>
    </row>
    <row r="151" s="2" customFormat="1" ht="21.7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39.200000000000003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0.11760000000000001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39.200000000000003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1.7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3.6000000000000001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0.066168000000000005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3.6000000000000001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1.7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39.200000000000003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0.19992000000000004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39.200000000000003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1.7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6.6399999999999997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0.032469600000000001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4.3600000000000003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2.2799999999999998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6.6399999999999997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1.7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106.33499999999999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0.31900499999999998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106.33499999999999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1.7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99.694999999999993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1.5552419999999998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22.699999999999999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39.409999999999997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1.1100000000000001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194</v>
      </c>
      <c r="G167" s="227"/>
      <c r="H167" s="231">
        <v>36.475000000000001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5" customFormat="1">
      <c r="A168" s="15"/>
      <c r="B168" s="248"/>
      <c r="C168" s="249"/>
      <c r="D168" s="228" t="s">
        <v>143</v>
      </c>
      <c r="E168" s="250" t="s">
        <v>1</v>
      </c>
      <c r="F168" s="251" t="s">
        <v>181</v>
      </c>
      <c r="G168" s="249"/>
      <c r="H168" s="252">
        <v>99.694999999999993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143</v>
      </c>
      <c r="AU168" s="258" t="s">
        <v>137</v>
      </c>
      <c r="AV168" s="15" t="s">
        <v>136</v>
      </c>
      <c r="AW168" s="15" t="s">
        <v>32</v>
      </c>
      <c r="AX168" s="15" t="s">
        <v>81</v>
      </c>
      <c r="AY168" s="258" t="s">
        <v>129</v>
      </c>
    </row>
    <row r="169" s="2" customFormat="1" ht="21.75" customHeight="1">
      <c r="A169" s="38"/>
      <c r="B169" s="39"/>
      <c r="C169" s="212" t="s">
        <v>195</v>
      </c>
      <c r="D169" s="212" t="s">
        <v>132</v>
      </c>
      <c r="E169" s="213" t="s">
        <v>196</v>
      </c>
      <c r="F169" s="214" t="s">
        <v>197</v>
      </c>
      <c r="G169" s="215" t="s">
        <v>141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136</v>
      </c>
      <c r="AT169" s="224" t="s">
        <v>132</v>
      </c>
      <c r="AU169" s="224" t="s">
        <v>137</v>
      </c>
      <c r="AY169" s="17" t="s">
        <v>129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137</v>
      </c>
      <c r="BK169" s="225">
        <f>ROUND(I169*H169,2)</f>
        <v>0</v>
      </c>
      <c r="BL169" s="17" t="s">
        <v>136</v>
      </c>
      <c r="BM169" s="224" t="s">
        <v>198</v>
      </c>
    </row>
    <row r="170" s="13" customFormat="1">
      <c r="A170" s="13"/>
      <c r="B170" s="226"/>
      <c r="C170" s="227"/>
      <c r="D170" s="228" t="s">
        <v>143</v>
      </c>
      <c r="E170" s="229" t="s">
        <v>1</v>
      </c>
      <c r="F170" s="230" t="s">
        <v>170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143</v>
      </c>
      <c r="AU170" s="237" t="s">
        <v>137</v>
      </c>
      <c r="AV170" s="13" t="s">
        <v>137</v>
      </c>
      <c r="AW170" s="13" t="s">
        <v>32</v>
      </c>
      <c r="AX170" s="13" t="s">
        <v>81</v>
      </c>
      <c r="AY170" s="237" t="s">
        <v>129</v>
      </c>
    </row>
    <row r="171" s="2" customFormat="1" ht="21.75" customHeight="1">
      <c r="A171" s="38"/>
      <c r="B171" s="39"/>
      <c r="C171" s="212" t="s">
        <v>199</v>
      </c>
      <c r="D171" s="212" t="s">
        <v>132</v>
      </c>
      <c r="E171" s="213" t="s">
        <v>200</v>
      </c>
      <c r="F171" s="214" t="s">
        <v>201</v>
      </c>
      <c r="G171" s="215" t="s">
        <v>135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136</v>
      </c>
      <c r="AT171" s="224" t="s">
        <v>132</v>
      </c>
      <c r="AU171" s="224" t="s">
        <v>137</v>
      </c>
      <c r="AY171" s="17" t="s">
        <v>129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137</v>
      </c>
      <c r="BK171" s="225">
        <f>ROUND(I171*H171,2)</f>
        <v>0</v>
      </c>
      <c r="BL171" s="17" t="s">
        <v>136</v>
      </c>
      <c r="BM171" s="224" t="s">
        <v>202</v>
      </c>
    </row>
    <row r="172" s="2" customFormat="1" ht="16.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135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171</v>
      </c>
      <c r="AT172" s="224" t="s">
        <v>204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207</v>
      </c>
    </row>
    <row r="173" s="2" customFormat="1" ht="21.75" customHeight="1">
      <c r="A173" s="38"/>
      <c r="B173" s="39"/>
      <c r="C173" s="212" t="s">
        <v>8</v>
      </c>
      <c r="D173" s="212" t="s">
        <v>132</v>
      </c>
      <c r="E173" s="213" t="s">
        <v>208</v>
      </c>
      <c r="F173" s="214" t="s">
        <v>209</v>
      </c>
      <c r="G173" s="215" t="s">
        <v>135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136</v>
      </c>
      <c r="AT173" s="224" t="s">
        <v>132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210</v>
      </c>
    </row>
    <row r="174" s="2" customFormat="1" ht="21.75" customHeight="1">
      <c r="A174" s="38"/>
      <c r="B174" s="39"/>
      <c r="C174" s="259" t="s">
        <v>211</v>
      </c>
      <c r="D174" s="259" t="s">
        <v>204</v>
      </c>
      <c r="E174" s="260" t="s">
        <v>212</v>
      </c>
      <c r="F174" s="261" t="s">
        <v>213</v>
      </c>
      <c r="G174" s="262" t="s">
        <v>135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0.0106</v>
      </c>
      <c r="R174" s="222">
        <f>Q174*H174</f>
        <v>0.0106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171</v>
      </c>
      <c r="AT174" s="224" t="s">
        <v>204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214</v>
      </c>
    </row>
    <row r="175" s="2" customFormat="1" ht="21.75" customHeight="1">
      <c r="A175" s="38"/>
      <c r="B175" s="39"/>
      <c r="C175" s="212" t="s">
        <v>215</v>
      </c>
      <c r="D175" s="212" t="s">
        <v>132</v>
      </c>
      <c r="E175" s="213" t="s">
        <v>216</v>
      </c>
      <c r="F175" s="214" t="s">
        <v>217</v>
      </c>
      <c r="G175" s="215" t="s">
        <v>135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136</v>
      </c>
      <c r="AT175" s="224" t="s">
        <v>132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218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219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SUM(P177:P214)</f>
        <v>0</v>
      </c>
      <c r="Q176" s="204"/>
      <c r="R176" s="205">
        <f>SUM(R177:R214)</f>
        <v>0.001712</v>
      </c>
      <c r="S176" s="204"/>
      <c r="T176" s="206">
        <f>SUM(T177:T214)</f>
        <v>6.5233194000000001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129</v>
      </c>
      <c r="BK176" s="209">
        <f>SUM(BK177:BK214)</f>
        <v>0</v>
      </c>
    </row>
    <row r="177" s="2" customFormat="1" ht="16.5" customHeight="1">
      <c r="A177" s="38"/>
      <c r="B177" s="39"/>
      <c r="C177" s="212" t="s">
        <v>220</v>
      </c>
      <c r="D177" s="212" t="s">
        <v>132</v>
      </c>
      <c r="E177" s="213" t="s">
        <v>221</v>
      </c>
      <c r="F177" s="214" t="s">
        <v>222</v>
      </c>
      <c r="G177" s="215" t="s">
        <v>223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211</v>
      </c>
      <c r="AT177" s="224" t="s">
        <v>132</v>
      </c>
      <c r="AU177" s="224" t="s">
        <v>137</v>
      </c>
      <c r="AY177" s="17" t="s">
        <v>129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137</v>
      </c>
      <c r="BK177" s="225">
        <f>ROUND(I177*H177,2)</f>
        <v>0</v>
      </c>
      <c r="BL177" s="17" t="s">
        <v>211</v>
      </c>
      <c r="BM177" s="224" t="s">
        <v>224</v>
      </c>
    </row>
    <row r="178" s="2" customFormat="1" ht="16.5" customHeight="1">
      <c r="A178" s="38"/>
      <c r="B178" s="39"/>
      <c r="C178" s="212" t="s">
        <v>225</v>
      </c>
      <c r="D178" s="212" t="s">
        <v>132</v>
      </c>
      <c r="E178" s="213" t="s">
        <v>226</v>
      </c>
      <c r="F178" s="214" t="s">
        <v>227</v>
      </c>
      <c r="G178" s="215" t="s">
        <v>223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211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211</v>
      </c>
      <c r="BM178" s="224" t="s">
        <v>228</v>
      </c>
    </row>
    <row r="179" s="2" customFormat="1" ht="16.5" customHeight="1">
      <c r="A179" s="38"/>
      <c r="B179" s="39"/>
      <c r="C179" s="212" t="s">
        <v>229</v>
      </c>
      <c r="D179" s="212" t="s">
        <v>132</v>
      </c>
      <c r="E179" s="213" t="s">
        <v>230</v>
      </c>
      <c r="F179" s="214" t="s">
        <v>231</v>
      </c>
      <c r="G179" s="215" t="s">
        <v>223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0.022499999999999999</v>
      </c>
      <c r="T179" s="223">
        <f>S179*H179</f>
        <v>0.022499999999999999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211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211</v>
      </c>
      <c r="BM179" s="224" t="s">
        <v>232</v>
      </c>
    </row>
    <row r="180" s="2" customFormat="1" ht="21.75" customHeight="1">
      <c r="A180" s="38"/>
      <c r="B180" s="39"/>
      <c r="C180" s="212" t="s">
        <v>7</v>
      </c>
      <c r="D180" s="212" t="s">
        <v>132</v>
      </c>
      <c r="E180" s="213" t="s">
        <v>233</v>
      </c>
      <c r="F180" s="214" t="s">
        <v>234</v>
      </c>
      <c r="G180" s="215" t="s">
        <v>223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211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211</v>
      </c>
      <c r="BM180" s="224" t="s">
        <v>235</v>
      </c>
    </row>
    <row r="181" s="2" customFormat="1" ht="16.5" customHeight="1">
      <c r="A181" s="38"/>
      <c r="B181" s="39"/>
      <c r="C181" s="212" t="s">
        <v>236</v>
      </c>
      <c r="D181" s="212" t="s">
        <v>132</v>
      </c>
      <c r="E181" s="213" t="s">
        <v>237</v>
      </c>
      <c r="F181" s="214" t="s">
        <v>238</v>
      </c>
      <c r="G181" s="215" t="s">
        <v>223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211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211</v>
      </c>
      <c r="BM181" s="224" t="s">
        <v>239</v>
      </c>
    </row>
    <row r="182" s="2" customFormat="1" ht="16.5" customHeight="1">
      <c r="A182" s="38"/>
      <c r="B182" s="39"/>
      <c r="C182" s="212" t="s">
        <v>240</v>
      </c>
      <c r="D182" s="212" t="s">
        <v>132</v>
      </c>
      <c r="E182" s="213" t="s">
        <v>241</v>
      </c>
      <c r="F182" s="214" t="s">
        <v>242</v>
      </c>
      <c r="G182" s="215" t="s">
        <v>135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211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211</v>
      </c>
      <c r="BM182" s="224" t="s">
        <v>243</v>
      </c>
    </row>
    <row r="183" s="2" customFormat="1" ht="16.5" customHeight="1">
      <c r="A183" s="38"/>
      <c r="B183" s="39"/>
      <c r="C183" s="212" t="s">
        <v>244</v>
      </c>
      <c r="D183" s="212" t="s">
        <v>132</v>
      </c>
      <c r="E183" s="213" t="s">
        <v>245</v>
      </c>
      <c r="F183" s="214" t="s">
        <v>246</v>
      </c>
      <c r="G183" s="215" t="s">
        <v>141</v>
      </c>
      <c r="H183" s="216">
        <v>3.7000000000000002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0.14430000000000001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211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211</v>
      </c>
      <c r="BM183" s="224" t="s">
        <v>247</v>
      </c>
    </row>
    <row r="184" s="13" customFormat="1">
      <c r="A184" s="13"/>
      <c r="B184" s="226"/>
      <c r="C184" s="227"/>
      <c r="D184" s="228" t="s">
        <v>143</v>
      </c>
      <c r="E184" s="229" t="s">
        <v>1</v>
      </c>
      <c r="F184" s="230" t="s">
        <v>248</v>
      </c>
      <c r="G184" s="227"/>
      <c r="H184" s="231">
        <v>3.7000000000000002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143</v>
      </c>
      <c r="AU184" s="237" t="s">
        <v>137</v>
      </c>
      <c r="AV184" s="13" t="s">
        <v>137</v>
      </c>
      <c r="AW184" s="13" t="s">
        <v>32</v>
      </c>
      <c r="AX184" s="13" t="s">
        <v>81</v>
      </c>
      <c r="AY184" s="237" t="s">
        <v>129</v>
      </c>
    </row>
    <row r="185" s="2" customFormat="1" ht="21.75" customHeight="1">
      <c r="A185" s="38"/>
      <c r="B185" s="39"/>
      <c r="C185" s="212" t="s">
        <v>249</v>
      </c>
      <c r="D185" s="212" t="s">
        <v>132</v>
      </c>
      <c r="E185" s="213" t="s">
        <v>250</v>
      </c>
      <c r="F185" s="214" t="s">
        <v>251</v>
      </c>
      <c r="G185" s="215" t="s">
        <v>135</v>
      </c>
      <c r="H185" s="216">
        <v>6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0.14400000000000002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211</v>
      </c>
      <c r="AT185" s="224" t="s">
        <v>132</v>
      </c>
      <c r="AU185" s="224" t="s">
        <v>137</v>
      </c>
      <c r="AY185" s="17" t="s">
        <v>129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137</v>
      </c>
      <c r="BK185" s="225">
        <f>ROUND(I185*H185,2)</f>
        <v>0</v>
      </c>
      <c r="BL185" s="17" t="s">
        <v>211</v>
      </c>
      <c r="BM185" s="224" t="s">
        <v>252</v>
      </c>
    </row>
    <row r="186" s="2" customFormat="1" ht="21.75" customHeight="1">
      <c r="A186" s="38"/>
      <c r="B186" s="39"/>
      <c r="C186" s="212" t="s">
        <v>253</v>
      </c>
      <c r="D186" s="212" t="s">
        <v>132</v>
      </c>
      <c r="E186" s="213" t="s">
        <v>254</v>
      </c>
      <c r="F186" s="214" t="s">
        <v>255</v>
      </c>
      <c r="G186" s="215" t="s">
        <v>135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211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211</v>
      </c>
      <c r="BM186" s="224" t="s">
        <v>256</v>
      </c>
    </row>
    <row r="187" s="2" customFormat="1" ht="21.75" customHeight="1">
      <c r="A187" s="38"/>
      <c r="B187" s="39"/>
      <c r="C187" s="212" t="s">
        <v>257</v>
      </c>
      <c r="D187" s="212" t="s">
        <v>132</v>
      </c>
      <c r="E187" s="213" t="s">
        <v>258</v>
      </c>
      <c r="F187" s="214" t="s">
        <v>259</v>
      </c>
      <c r="G187" s="215" t="s">
        <v>141</v>
      </c>
      <c r="H187" s="216">
        <v>45.399999999999999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0.1135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211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211</v>
      </c>
      <c r="BM187" s="224" t="s">
        <v>260</v>
      </c>
    </row>
    <row r="188" s="13" customFormat="1">
      <c r="A188" s="13"/>
      <c r="B188" s="226"/>
      <c r="C188" s="227"/>
      <c r="D188" s="228" t="s">
        <v>143</v>
      </c>
      <c r="E188" s="229" t="s">
        <v>1</v>
      </c>
      <c r="F188" s="230" t="s">
        <v>261</v>
      </c>
      <c r="G188" s="227"/>
      <c r="H188" s="231">
        <v>45.399999999999999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143</v>
      </c>
      <c r="AU188" s="237" t="s">
        <v>137</v>
      </c>
      <c r="AV188" s="13" t="s">
        <v>137</v>
      </c>
      <c r="AW188" s="13" t="s">
        <v>32</v>
      </c>
      <c r="AX188" s="13" t="s">
        <v>81</v>
      </c>
      <c r="AY188" s="237" t="s">
        <v>129</v>
      </c>
    </row>
    <row r="189" s="2" customFormat="1" ht="21.75" customHeight="1">
      <c r="A189" s="38"/>
      <c r="B189" s="39"/>
      <c r="C189" s="212" t="s">
        <v>262</v>
      </c>
      <c r="D189" s="212" t="s">
        <v>132</v>
      </c>
      <c r="E189" s="213" t="s">
        <v>263</v>
      </c>
      <c r="F189" s="214" t="s">
        <v>264</v>
      </c>
      <c r="G189" s="215" t="s">
        <v>147</v>
      </c>
      <c r="H189" s="216">
        <v>40.899999999999999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211</v>
      </c>
      <c r="AT189" s="224" t="s">
        <v>132</v>
      </c>
      <c r="AU189" s="224" t="s">
        <v>137</v>
      </c>
      <c r="AY189" s="17" t="s">
        <v>129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137</v>
      </c>
      <c r="BK189" s="225">
        <f>ROUND(I189*H189,2)</f>
        <v>0</v>
      </c>
      <c r="BL189" s="17" t="s">
        <v>211</v>
      </c>
      <c r="BM189" s="224" t="s">
        <v>265</v>
      </c>
    </row>
    <row r="190" s="13" customFormat="1">
      <c r="A190" s="13"/>
      <c r="B190" s="226"/>
      <c r="C190" s="227"/>
      <c r="D190" s="228" t="s">
        <v>143</v>
      </c>
      <c r="E190" s="229" t="s">
        <v>1</v>
      </c>
      <c r="F190" s="230" t="s">
        <v>266</v>
      </c>
      <c r="G190" s="227"/>
      <c r="H190" s="231">
        <v>9.5999999999999996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143</v>
      </c>
      <c r="AU190" s="237" t="s">
        <v>137</v>
      </c>
      <c r="AV190" s="13" t="s">
        <v>137</v>
      </c>
      <c r="AW190" s="13" t="s">
        <v>32</v>
      </c>
      <c r="AX190" s="13" t="s">
        <v>76</v>
      </c>
      <c r="AY190" s="237" t="s">
        <v>129</v>
      </c>
    </row>
    <row r="191" s="13" customFormat="1">
      <c r="A191" s="13"/>
      <c r="B191" s="226"/>
      <c r="C191" s="227"/>
      <c r="D191" s="228" t="s">
        <v>143</v>
      </c>
      <c r="E191" s="229" t="s">
        <v>1</v>
      </c>
      <c r="F191" s="230" t="s">
        <v>267</v>
      </c>
      <c r="G191" s="227"/>
      <c r="H191" s="231">
        <v>15.699999999999999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143</v>
      </c>
      <c r="AU191" s="237" t="s">
        <v>137</v>
      </c>
      <c r="AV191" s="13" t="s">
        <v>137</v>
      </c>
      <c r="AW191" s="13" t="s">
        <v>32</v>
      </c>
      <c r="AX191" s="13" t="s">
        <v>76</v>
      </c>
      <c r="AY191" s="237" t="s">
        <v>129</v>
      </c>
    </row>
    <row r="192" s="13" customFormat="1">
      <c r="A192" s="13"/>
      <c r="B192" s="226"/>
      <c r="C192" s="227"/>
      <c r="D192" s="228" t="s">
        <v>143</v>
      </c>
      <c r="E192" s="229" t="s">
        <v>1</v>
      </c>
      <c r="F192" s="230" t="s">
        <v>268</v>
      </c>
      <c r="G192" s="227"/>
      <c r="H192" s="231">
        <v>7.5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143</v>
      </c>
      <c r="AU192" s="237" t="s">
        <v>137</v>
      </c>
      <c r="AV192" s="13" t="s">
        <v>137</v>
      </c>
      <c r="AW192" s="13" t="s">
        <v>32</v>
      </c>
      <c r="AX192" s="13" t="s">
        <v>76</v>
      </c>
      <c r="AY192" s="237" t="s">
        <v>129</v>
      </c>
    </row>
    <row r="193" s="13" customFormat="1">
      <c r="A193" s="13"/>
      <c r="B193" s="226"/>
      <c r="C193" s="227"/>
      <c r="D193" s="228" t="s">
        <v>143</v>
      </c>
      <c r="E193" s="229" t="s">
        <v>1</v>
      </c>
      <c r="F193" s="230" t="s">
        <v>269</v>
      </c>
      <c r="G193" s="227"/>
      <c r="H193" s="231">
        <v>8.0999999999999996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143</v>
      </c>
      <c r="AU193" s="237" t="s">
        <v>137</v>
      </c>
      <c r="AV193" s="13" t="s">
        <v>137</v>
      </c>
      <c r="AW193" s="13" t="s">
        <v>32</v>
      </c>
      <c r="AX193" s="13" t="s">
        <v>76</v>
      </c>
      <c r="AY193" s="237" t="s">
        <v>129</v>
      </c>
    </row>
    <row r="194" s="15" customFormat="1">
      <c r="A194" s="15"/>
      <c r="B194" s="248"/>
      <c r="C194" s="249"/>
      <c r="D194" s="228" t="s">
        <v>143</v>
      </c>
      <c r="E194" s="250" t="s">
        <v>1</v>
      </c>
      <c r="F194" s="251" t="s">
        <v>181</v>
      </c>
      <c r="G194" s="249"/>
      <c r="H194" s="252">
        <v>40.899999999999999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143</v>
      </c>
      <c r="AU194" s="258" t="s">
        <v>137</v>
      </c>
      <c r="AV194" s="15" t="s">
        <v>136</v>
      </c>
      <c r="AW194" s="15" t="s">
        <v>32</v>
      </c>
      <c r="AX194" s="15" t="s">
        <v>81</v>
      </c>
      <c r="AY194" s="258" t="s">
        <v>129</v>
      </c>
    </row>
    <row r="195" s="2" customFormat="1" ht="16.5" customHeight="1">
      <c r="A195" s="38"/>
      <c r="B195" s="39"/>
      <c r="C195" s="212" t="s">
        <v>270</v>
      </c>
      <c r="D195" s="212" t="s">
        <v>132</v>
      </c>
      <c r="E195" s="213" t="s">
        <v>271</v>
      </c>
      <c r="F195" s="214" t="s">
        <v>272</v>
      </c>
      <c r="G195" s="215" t="s">
        <v>141</v>
      </c>
      <c r="H195" s="216">
        <v>45.399999999999999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211</v>
      </c>
      <c r="AT195" s="224" t="s">
        <v>132</v>
      </c>
      <c r="AU195" s="224" t="s">
        <v>137</v>
      </c>
      <c r="AY195" s="17" t="s">
        <v>129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137</v>
      </c>
      <c r="BK195" s="225">
        <f>ROUND(I195*H195,2)</f>
        <v>0</v>
      </c>
      <c r="BL195" s="17" t="s">
        <v>211</v>
      </c>
      <c r="BM195" s="224" t="s">
        <v>273</v>
      </c>
    </row>
    <row r="196" s="13" customFormat="1">
      <c r="A196" s="13"/>
      <c r="B196" s="226"/>
      <c r="C196" s="227"/>
      <c r="D196" s="228" t="s">
        <v>143</v>
      </c>
      <c r="E196" s="229" t="s">
        <v>1</v>
      </c>
      <c r="F196" s="230" t="s">
        <v>261</v>
      </c>
      <c r="G196" s="227"/>
      <c r="H196" s="231">
        <v>45.399999999999999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143</v>
      </c>
      <c r="AU196" s="237" t="s">
        <v>137</v>
      </c>
      <c r="AV196" s="13" t="s">
        <v>137</v>
      </c>
      <c r="AW196" s="13" t="s">
        <v>32</v>
      </c>
      <c r="AX196" s="13" t="s">
        <v>81</v>
      </c>
      <c r="AY196" s="237" t="s">
        <v>129</v>
      </c>
    </row>
    <row r="197" s="2" customFormat="1" ht="21.75" customHeight="1">
      <c r="A197" s="38"/>
      <c r="B197" s="39"/>
      <c r="C197" s="212" t="s">
        <v>274</v>
      </c>
      <c r="D197" s="212" t="s">
        <v>132</v>
      </c>
      <c r="E197" s="213" t="s">
        <v>275</v>
      </c>
      <c r="F197" s="214" t="s">
        <v>276</v>
      </c>
      <c r="G197" s="215" t="s">
        <v>141</v>
      </c>
      <c r="H197" s="216">
        <v>42.799999999999997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0.001712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136</v>
      </c>
      <c r="AT197" s="224" t="s">
        <v>132</v>
      </c>
      <c r="AU197" s="224" t="s">
        <v>137</v>
      </c>
      <c r="AY197" s="17" t="s">
        <v>129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137</v>
      </c>
      <c r="BK197" s="225">
        <f>ROUND(I197*H197,2)</f>
        <v>0</v>
      </c>
      <c r="BL197" s="17" t="s">
        <v>136</v>
      </c>
      <c r="BM197" s="224" t="s">
        <v>277</v>
      </c>
    </row>
    <row r="198" s="2" customFormat="1" ht="21.75" customHeight="1">
      <c r="A198" s="38"/>
      <c r="B198" s="39"/>
      <c r="C198" s="212" t="s">
        <v>278</v>
      </c>
      <c r="D198" s="212" t="s">
        <v>132</v>
      </c>
      <c r="E198" s="213" t="s">
        <v>279</v>
      </c>
      <c r="F198" s="214" t="s">
        <v>280</v>
      </c>
      <c r="G198" s="215" t="s">
        <v>141</v>
      </c>
      <c r="H198" s="216">
        <v>31.181999999999999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4.6772999999999998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281</v>
      </c>
    </row>
    <row r="199" s="13" customFormat="1">
      <c r="A199" s="13"/>
      <c r="B199" s="226"/>
      <c r="C199" s="227"/>
      <c r="D199" s="228" t="s">
        <v>143</v>
      </c>
      <c r="E199" s="229" t="s">
        <v>1</v>
      </c>
      <c r="F199" s="230" t="s">
        <v>282</v>
      </c>
      <c r="G199" s="227"/>
      <c r="H199" s="231">
        <v>27.481999999999999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143</v>
      </c>
      <c r="AU199" s="237" t="s">
        <v>137</v>
      </c>
      <c r="AV199" s="13" t="s">
        <v>137</v>
      </c>
      <c r="AW199" s="13" t="s">
        <v>32</v>
      </c>
      <c r="AX199" s="13" t="s">
        <v>76</v>
      </c>
      <c r="AY199" s="237" t="s">
        <v>129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248</v>
      </c>
      <c r="G200" s="227"/>
      <c r="H200" s="231">
        <v>3.7000000000000002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76</v>
      </c>
      <c r="AY200" s="237" t="s">
        <v>129</v>
      </c>
    </row>
    <row r="201" s="15" customFormat="1">
      <c r="A201" s="15"/>
      <c r="B201" s="248"/>
      <c r="C201" s="249"/>
      <c r="D201" s="228" t="s">
        <v>143</v>
      </c>
      <c r="E201" s="250" t="s">
        <v>1</v>
      </c>
      <c r="F201" s="251" t="s">
        <v>181</v>
      </c>
      <c r="G201" s="249"/>
      <c r="H201" s="252">
        <v>31.181999999999999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143</v>
      </c>
      <c r="AU201" s="258" t="s">
        <v>137</v>
      </c>
      <c r="AV201" s="15" t="s">
        <v>136</v>
      </c>
      <c r="AW201" s="15" t="s">
        <v>32</v>
      </c>
      <c r="AX201" s="15" t="s">
        <v>81</v>
      </c>
      <c r="AY201" s="258" t="s">
        <v>129</v>
      </c>
    </row>
    <row r="202" s="2" customFormat="1" ht="33" customHeight="1">
      <c r="A202" s="38"/>
      <c r="B202" s="39"/>
      <c r="C202" s="212" t="s">
        <v>283</v>
      </c>
      <c r="D202" s="212" t="s">
        <v>132</v>
      </c>
      <c r="E202" s="213" t="s">
        <v>284</v>
      </c>
      <c r="F202" s="214" t="s">
        <v>285</v>
      </c>
      <c r="G202" s="215" t="s">
        <v>286</v>
      </c>
      <c r="H202" s="216">
        <v>0.185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2.2000000000000002</v>
      </c>
      <c r="T202" s="223">
        <f>S202*H202</f>
        <v>0.40700000000000003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136</v>
      </c>
      <c r="AT202" s="224" t="s">
        <v>132</v>
      </c>
      <c r="AU202" s="224" t="s">
        <v>137</v>
      </c>
      <c r="AY202" s="17" t="s">
        <v>129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137</v>
      </c>
      <c r="BK202" s="225">
        <f>ROUND(I202*H202,2)</f>
        <v>0</v>
      </c>
      <c r="BL202" s="17" t="s">
        <v>136</v>
      </c>
      <c r="BM202" s="224" t="s">
        <v>287</v>
      </c>
    </row>
    <row r="203" s="13" customFormat="1">
      <c r="A203" s="13"/>
      <c r="B203" s="226"/>
      <c r="C203" s="227"/>
      <c r="D203" s="228" t="s">
        <v>143</v>
      </c>
      <c r="E203" s="229" t="s">
        <v>1</v>
      </c>
      <c r="F203" s="230" t="s">
        <v>288</v>
      </c>
      <c r="G203" s="227"/>
      <c r="H203" s="231">
        <v>0.185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143</v>
      </c>
      <c r="AU203" s="237" t="s">
        <v>137</v>
      </c>
      <c r="AV203" s="13" t="s">
        <v>137</v>
      </c>
      <c r="AW203" s="13" t="s">
        <v>32</v>
      </c>
      <c r="AX203" s="13" t="s">
        <v>81</v>
      </c>
      <c r="AY203" s="237" t="s">
        <v>129</v>
      </c>
    </row>
    <row r="204" s="2" customFormat="1" ht="21.75" customHeight="1">
      <c r="A204" s="38"/>
      <c r="B204" s="39"/>
      <c r="C204" s="212" t="s">
        <v>289</v>
      </c>
      <c r="D204" s="212" t="s">
        <v>132</v>
      </c>
      <c r="E204" s="213" t="s">
        <v>290</v>
      </c>
      <c r="F204" s="214" t="s">
        <v>291</v>
      </c>
      <c r="G204" s="215" t="s">
        <v>141</v>
      </c>
      <c r="H204" s="216">
        <v>4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0.30399999999999999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136</v>
      </c>
      <c r="AT204" s="224" t="s">
        <v>132</v>
      </c>
      <c r="AU204" s="224" t="s">
        <v>137</v>
      </c>
      <c r="AY204" s="17" t="s">
        <v>129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137</v>
      </c>
      <c r="BK204" s="225">
        <f>ROUND(I204*H204,2)</f>
        <v>0</v>
      </c>
      <c r="BL204" s="17" t="s">
        <v>136</v>
      </c>
      <c r="BM204" s="224" t="s">
        <v>292</v>
      </c>
    </row>
    <row r="205" s="13" customFormat="1">
      <c r="A205" s="13"/>
      <c r="B205" s="226"/>
      <c r="C205" s="227"/>
      <c r="D205" s="228" t="s">
        <v>143</v>
      </c>
      <c r="E205" s="229" t="s">
        <v>1</v>
      </c>
      <c r="F205" s="230" t="s">
        <v>293</v>
      </c>
      <c r="G205" s="227"/>
      <c r="H205" s="231">
        <v>1.6000000000000001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143</v>
      </c>
      <c r="AU205" s="237" t="s">
        <v>137</v>
      </c>
      <c r="AV205" s="13" t="s">
        <v>137</v>
      </c>
      <c r="AW205" s="13" t="s">
        <v>32</v>
      </c>
      <c r="AX205" s="13" t="s">
        <v>76</v>
      </c>
      <c r="AY205" s="237" t="s">
        <v>129</v>
      </c>
    </row>
    <row r="206" s="13" customFormat="1">
      <c r="A206" s="13"/>
      <c r="B206" s="226"/>
      <c r="C206" s="227"/>
      <c r="D206" s="228" t="s">
        <v>143</v>
      </c>
      <c r="E206" s="229" t="s">
        <v>1</v>
      </c>
      <c r="F206" s="230" t="s">
        <v>294</v>
      </c>
      <c r="G206" s="227"/>
      <c r="H206" s="231">
        <v>2.3999999999999999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143</v>
      </c>
      <c r="AU206" s="237" t="s">
        <v>137</v>
      </c>
      <c r="AV206" s="13" t="s">
        <v>137</v>
      </c>
      <c r="AW206" s="13" t="s">
        <v>32</v>
      </c>
      <c r="AX206" s="13" t="s">
        <v>76</v>
      </c>
      <c r="AY206" s="237" t="s">
        <v>129</v>
      </c>
    </row>
    <row r="207" s="15" customFormat="1">
      <c r="A207" s="15"/>
      <c r="B207" s="248"/>
      <c r="C207" s="249"/>
      <c r="D207" s="228" t="s">
        <v>143</v>
      </c>
      <c r="E207" s="250" t="s">
        <v>1</v>
      </c>
      <c r="F207" s="251" t="s">
        <v>181</v>
      </c>
      <c r="G207" s="249"/>
      <c r="H207" s="252">
        <v>4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143</v>
      </c>
      <c r="AU207" s="258" t="s">
        <v>137</v>
      </c>
      <c r="AV207" s="15" t="s">
        <v>136</v>
      </c>
      <c r="AW207" s="15" t="s">
        <v>32</v>
      </c>
      <c r="AX207" s="15" t="s">
        <v>81</v>
      </c>
      <c r="AY207" s="258" t="s">
        <v>129</v>
      </c>
    </row>
    <row r="208" s="2" customFormat="1" ht="16.5" customHeight="1">
      <c r="A208" s="38"/>
      <c r="B208" s="39"/>
      <c r="C208" s="212" t="s">
        <v>295</v>
      </c>
      <c r="D208" s="212" t="s">
        <v>132</v>
      </c>
      <c r="E208" s="213" t="s">
        <v>296</v>
      </c>
      <c r="F208" s="214" t="s">
        <v>297</v>
      </c>
      <c r="G208" s="215" t="s">
        <v>298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299</v>
      </c>
    </row>
    <row r="209" s="2" customFormat="1" ht="16.5" customHeight="1">
      <c r="A209" s="38"/>
      <c r="B209" s="39"/>
      <c r="C209" s="212" t="s">
        <v>300</v>
      </c>
      <c r="D209" s="212" t="s">
        <v>132</v>
      </c>
      <c r="E209" s="213" t="s">
        <v>301</v>
      </c>
      <c r="F209" s="214" t="s">
        <v>302</v>
      </c>
      <c r="G209" s="215" t="s">
        <v>298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136</v>
      </c>
      <c r="AT209" s="224" t="s">
        <v>132</v>
      </c>
      <c r="AU209" s="224" t="s">
        <v>137</v>
      </c>
      <c r="AY209" s="17" t="s">
        <v>129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137</v>
      </c>
      <c r="BK209" s="225">
        <f>ROUND(I209*H209,2)</f>
        <v>0</v>
      </c>
      <c r="BL209" s="17" t="s">
        <v>136</v>
      </c>
      <c r="BM209" s="224" t="s">
        <v>303</v>
      </c>
    </row>
    <row r="210" s="2" customFormat="1" ht="16.5" customHeight="1">
      <c r="A210" s="38"/>
      <c r="B210" s="39"/>
      <c r="C210" s="212" t="s">
        <v>304</v>
      </c>
      <c r="D210" s="212" t="s">
        <v>132</v>
      </c>
      <c r="E210" s="213" t="s">
        <v>305</v>
      </c>
      <c r="F210" s="214" t="s">
        <v>306</v>
      </c>
      <c r="G210" s="215" t="s">
        <v>141</v>
      </c>
      <c r="H210" s="216">
        <v>5.5300000000000002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0.01098</v>
      </c>
      <c r="T210" s="223">
        <f>S210*H210</f>
        <v>0.060719400000000007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136</v>
      </c>
      <c r="AT210" s="224" t="s">
        <v>132</v>
      </c>
      <c r="AU210" s="224" t="s">
        <v>137</v>
      </c>
      <c r="AY210" s="17" t="s">
        <v>129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137</v>
      </c>
      <c r="BK210" s="225">
        <f>ROUND(I210*H210,2)</f>
        <v>0</v>
      </c>
      <c r="BL210" s="17" t="s">
        <v>136</v>
      </c>
      <c r="BM210" s="224" t="s">
        <v>307</v>
      </c>
    </row>
    <row r="211" s="13" customFormat="1">
      <c r="A211" s="13"/>
      <c r="B211" s="226"/>
      <c r="C211" s="227"/>
      <c r="D211" s="228" t="s">
        <v>143</v>
      </c>
      <c r="E211" s="229" t="s">
        <v>1</v>
      </c>
      <c r="F211" s="230" t="s">
        <v>308</v>
      </c>
      <c r="G211" s="227"/>
      <c r="H211" s="231">
        <v>5.5300000000000002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143</v>
      </c>
      <c r="AU211" s="237" t="s">
        <v>137</v>
      </c>
      <c r="AV211" s="13" t="s">
        <v>137</v>
      </c>
      <c r="AW211" s="13" t="s">
        <v>32</v>
      </c>
      <c r="AX211" s="13" t="s">
        <v>81</v>
      </c>
      <c r="AY211" s="237" t="s">
        <v>129</v>
      </c>
    </row>
    <row r="212" s="2" customFormat="1" ht="21.75" customHeight="1">
      <c r="A212" s="38"/>
      <c r="B212" s="39"/>
      <c r="C212" s="212" t="s">
        <v>309</v>
      </c>
      <c r="D212" s="212" t="s">
        <v>132</v>
      </c>
      <c r="E212" s="213" t="s">
        <v>310</v>
      </c>
      <c r="F212" s="214" t="s">
        <v>311</v>
      </c>
      <c r="G212" s="215" t="s">
        <v>141</v>
      </c>
      <c r="H212" s="216">
        <v>5.5300000000000002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0.0080000000000000002</v>
      </c>
      <c r="T212" s="223">
        <f>S212*H212</f>
        <v>0.044240000000000002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312</v>
      </c>
    </row>
    <row r="213" s="13" customFormat="1">
      <c r="A213" s="13"/>
      <c r="B213" s="226"/>
      <c r="C213" s="227"/>
      <c r="D213" s="228" t="s">
        <v>143</v>
      </c>
      <c r="E213" s="229" t="s">
        <v>1</v>
      </c>
      <c r="F213" s="230" t="s">
        <v>308</v>
      </c>
      <c r="G213" s="227"/>
      <c r="H213" s="231">
        <v>5.5300000000000002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143</v>
      </c>
      <c r="AU213" s="237" t="s">
        <v>137</v>
      </c>
      <c r="AV213" s="13" t="s">
        <v>137</v>
      </c>
      <c r="AW213" s="13" t="s">
        <v>32</v>
      </c>
      <c r="AX213" s="13" t="s">
        <v>81</v>
      </c>
      <c r="AY213" s="237" t="s">
        <v>129</v>
      </c>
    </row>
    <row r="214" s="2" customFormat="1" ht="21.75" customHeight="1">
      <c r="A214" s="38"/>
      <c r="B214" s="39"/>
      <c r="C214" s="212" t="s">
        <v>313</v>
      </c>
      <c r="D214" s="212" t="s">
        <v>132</v>
      </c>
      <c r="E214" s="213" t="s">
        <v>314</v>
      </c>
      <c r="F214" s="214" t="s">
        <v>315</v>
      </c>
      <c r="G214" s="215" t="s">
        <v>135</v>
      </c>
      <c r="H214" s="216">
        <v>4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0.088099999999999998</v>
      </c>
      <c r="T214" s="223">
        <f>S214*H214</f>
        <v>0.35239999999999999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136</v>
      </c>
      <c r="AT214" s="224" t="s">
        <v>132</v>
      </c>
      <c r="AU214" s="224" t="s">
        <v>137</v>
      </c>
      <c r="AY214" s="17" t="s">
        <v>129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137</v>
      </c>
      <c r="BK214" s="225">
        <f>ROUND(I214*H214,2)</f>
        <v>0</v>
      </c>
      <c r="BL214" s="17" t="s">
        <v>136</v>
      </c>
      <c r="BM214" s="224" t="s">
        <v>316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317</v>
      </c>
      <c r="F215" s="210" t="s">
        <v>318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SUM(P216:P220)</f>
        <v>0</v>
      </c>
      <c r="Q215" s="204"/>
      <c r="R215" s="205">
        <f>SUM(R216:R220)</f>
        <v>0</v>
      </c>
      <c r="S215" s="204"/>
      <c r="T215" s="206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129</v>
      </c>
      <c r="BK215" s="209">
        <f>SUM(BK216:BK220)</f>
        <v>0</v>
      </c>
    </row>
    <row r="216" s="2" customFormat="1" ht="21.75" customHeight="1">
      <c r="A216" s="38"/>
      <c r="B216" s="39"/>
      <c r="C216" s="212" t="s">
        <v>319</v>
      </c>
      <c r="D216" s="212" t="s">
        <v>132</v>
      </c>
      <c r="E216" s="213" t="s">
        <v>320</v>
      </c>
      <c r="F216" s="214" t="s">
        <v>321</v>
      </c>
      <c r="G216" s="215" t="s">
        <v>322</v>
      </c>
      <c r="H216" s="216">
        <v>6.5229999999999997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136</v>
      </c>
      <c r="AT216" s="224" t="s">
        <v>132</v>
      </c>
      <c r="AU216" s="224" t="s">
        <v>137</v>
      </c>
      <c r="AY216" s="17" t="s">
        <v>129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137</v>
      </c>
      <c r="BK216" s="225">
        <f>ROUND(I216*H216,2)</f>
        <v>0</v>
      </c>
      <c r="BL216" s="17" t="s">
        <v>136</v>
      </c>
      <c r="BM216" s="224" t="s">
        <v>323</v>
      </c>
    </row>
    <row r="217" s="2" customFormat="1" ht="21.75" customHeight="1">
      <c r="A217" s="38"/>
      <c r="B217" s="39"/>
      <c r="C217" s="212" t="s">
        <v>324</v>
      </c>
      <c r="D217" s="212" t="s">
        <v>132</v>
      </c>
      <c r="E217" s="213" t="s">
        <v>325</v>
      </c>
      <c r="F217" s="214" t="s">
        <v>326</v>
      </c>
      <c r="G217" s="215" t="s">
        <v>322</v>
      </c>
      <c r="H217" s="216">
        <v>6.5229999999999997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136</v>
      </c>
      <c r="AT217" s="224" t="s">
        <v>132</v>
      </c>
      <c r="AU217" s="224" t="s">
        <v>137</v>
      </c>
      <c r="AY217" s="17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137</v>
      </c>
      <c r="BK217" s="225">
        <f>ROUND(I217*H217,2)</f>
        <v>0</v>
      </c>
      <c r="BL217" s="17" t="s">
        <v>136</v>
      </c>
      <c r="BM217" s="224" t="s">
        <v>327</v>
      </c>
    </row>
    <row r="218" s="2" customFormat="1" ht="21.75" customHeight="1">
      <c r="A218" s="38"/>
      <c r="B218" s="39"/>
      <c r="C218" s="212" t="s">
        <v>328</v>
      </c>
      <c r="D218" s="212" t="s">
        <v>132</v>
      </c>
      <c r="E218" s="213" t="s">
        <v>329</v>
      </c>
      <c r="F218" s="214" t="s">
        <v>330</v>
      </c>
      <c r="G218" s="215" t="s">
        <v>322</v>
      </c>
      <c r="H218" s="216">
        <v>65.230000000000004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136</v>
      </c>
      <c r="AT218" s="224" t="s">
        <v>132</v>
      </c>
      <c r="AU218" s="224" t="s">
        <v>137</v>
      </c>
      <c r="AY218" s="17" t="s">
        <v>129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137</v>
      </c>
      <c r="BK218" s="225">
        <f>ROUND(I218*H218,2)</f>
        <v>0</v>
      </c>
      <c r="BL218" s="17" t="s">
        <v>136</v>
      </c>
      <c r="BM218" s="224" t="s">
        <v>331</v>
      </c>
    </row>
    <row r="219" s="13" customFormat="1">
      <c r="A219" s="13"/>
      <c r="B219" s="226"/>
      <c r="C219" s="227"/>
      <c r="D219" s="228" t="s">
        <v>143</v>
      </c>
      <c r="E219" s="227"/>
      <c r="F219" s="230" t="s">
        <v>332</v>
      </c>
      <c r="G219" s="227"/>
      <c r="H219" s="231">
        <v>65.230000000000004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143</v>
      </c>
      <c r="AU219" s="237" t="s">
        <v>137</v>
      </c>
      <c r="AV219" s="13" t="s">
        <v>137</v>
      </c>
      <c r="AW219" s="13" t="s">
        <v>4</v>
      </c>
      <c r="AX219" s="13" t="s">
        <v>81</v>
      </c>
      <c r="AY219" s="237" t="s">
        <v>129</v>
      </c>
    </row>
    <row r="220" s="2" customFormat="1" ht="21.75" customHeight="1">
      <c r="A220" s="38"/>
      <c r="B220" s="39"/>
      <c r="C220" s="212" t="s">
        <v>333</v>
      </c>
      <c r="D220" s="212" t="s">
        <v>132</v>
      </c>
      <c r="E220" s="213" t="s">
        <v>334</v>
      </c>
      <c r="F220" s="214" t="s">
        <v>335</v>
      </c>
      <c r="G220" s="215" t="s">
        <v>322</v>
      </c>
      <c r="H220" s="216">
        <v>6.5229999999999997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136</v>
      </c>
      <c r="AT220" s="224" t="s">
        <v>132</v>
      </c>
      <c r="AU220" s="224" t="s">
        <v>137</v>
      </c>
      <c r="AY220" s="17" t="s">
        <v>129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137</v>
      </c>
      <c r="BK220" s="225">
        <f>ROUND(I220*H220,2)</f>
        <v>0</v>
      </c>
      <c r="BL220" s="17" t="s">
        <v>136</v>
      </c>
      <c r="BM220" s="224" t="s">
        <v>336</v>
      </c>
    </row>
    <row r="221" s="12" customFormat="1" ht="22.8" customHeight="1">
      <c r="A221" s="12"/>
      <c r="B221" s="196"/>
      <c r="C221" s="197"/>
      <c r="D221" s="198" t="s">
        <v>75</v>
      </c>
      <c r="E221" s="210" t="s">
        <v>337</v>
      </c>
      <c r="F221" s="210" t="s">
        <v>318</v>
      </c>
      <c r="G221" s="197"/>
      <c r="H221" s="197"/>
      <c r="I221" s="200"/>
      <c r="J221" s="211">
        <f>BK221</f>
        <v>0</v>
      </c>
      <c r="K221" s="197"/>
      <c r="L221" s="202"/>
      <c r="M221" s="203"/>
      <c r="N221" s="204"/>
      <c r="O221" s="204"/>
      <c r="P221" s="205">
        <f>P222</f>
        <v>0</v>
      </c>
      <c r="Q221" s="204"/>
      <c r="R221" s="205">
        <f>R222</f>
        <v>0</v>
      </c>
      <c r="S221" s="204"/>
      <c r="T221" s="206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7" t="s">
        <v>81</v>
      </c>
      <c r="AT221" s="208" t="s">
        <v>75</v>
      </c>
      <c r="AU221" s="208" t="s">
        <v>81</v>
      </c>
      <c r="AY221" s="207" t="s">
        <v>129</v>
      </c>
      <c r="BK221" s="209">
        <f>BK222</f>
        <v>0</v>
      </c>
    </row>
    <row r="222" s="2" customFormat="1" ht="16.5" customHeight="1">
      <c r="A222" s="38"/>
      <c r="B222" s="39"/>
      <c r="C222" s="212" t="s">
        <v>338</v>
      </c>
      <c r="D222" s="212" t="s">
        <v>132</v>
      </c>
      <c r="E222" s="213" t="s">
        <v>339</v>
      </c>
      <c r="F222" s="214" t="s">
        <v>340</v>
      </c>
      <c r="G222" s="215" t="s">
        <v>322</v>
      </c>
      <c r="H222" s="216">
        <v>3.7000000000000002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136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136</v>
      </c>
      <c r="BM222" s="224" t="s">
        <v>341</v>
      </c>
    </row>
    <row r="223" s="12" customFormat="1" ht="25.92" customHeight="1">
      <c r="A223" s="12"/>
      <c r="B223" s="196"/>
      <c r="C223" s="197"/>
      <c r="D223" s="198" t="s">
        <v>75</v>
      </c>
      <c r="E223" s="199" t="s">
        <v>342</v>
      </c>
      <c r="F223" s="199" t="s">
        <v>343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P224+P234+P240+P251+P261+P279+P286+P298+P307+P312+P328+P348+P356+P371</f>
        <v>0</v>
      </c>
      <c r="Q223" s="204"/>
      <c r="R223" s="205">
        <f>R224+R234+R240+R251+R261+R279+R286+R298+R307+R312+R328+R348+R356+R371</f>
        <v>1.2431605960000001</v>
      </c>
      <c r="S223" s="204"/>
      <c r="T223" s="206">
        <f>T224+T234+T240+T251+T261+T279+T286+T298+T307+T312+T328+T348+T356+T371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137</v>
      </c>
      <c r="AT223" s="208" t="s">
        <v>75</v>
      </c>
      <c r="AU223" s="208" t="s">
        <v>76</v>
      </c>
      <c r="AY223" s="207" t="s">
        <v>129</v>
      </c>
      <c r="BK223" s="209">
        <f>BK224+BK234+BK240+BK251+BK261+BK279+BK286+BK298+BK307+BK312+BK328+BK348+BK356+BK371</f>
        <v>0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344</v>
      </c>
      <c r="F224" s="210" t="s">
        <v>345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SUM(P225:P233)</f>
        <v>0</v>
      </c>
      <c r="Q224" s="204"/>
      <c r="R224" s="205">
        <f>SUM(R225:R233)</f>
        <v>0.082394999999999996</v>
      </c>
      <c r="S224" s="204"/>
      <c r="T224" s="206">
        <f>SUM(T225:T233)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137</v>
      </c>
      <c r="AT224" s="208" t="s">
        <v>75</v>
      </c>
      <c r="AU224" s="208" t="s">
        <v>81</v>
      </c>
      <c r="AY224" s="207" t="s">
        <v>129</v>
      </c>
      <c r="BK224" s="209">
        <f>SUM(BK225:BK233)</f>
        <v>0</v>
      </c>
    </row>
    <row r="225" s="2" customFormat="1" ht="16.5" customHeight="1">
      <c r="A225" s="38"/>
      <c r="B225" s="39"/>
      <c r="C225" s="212" t="s">
        <v>346</v>
      </c>
      <c r="D225" s="212" t="s">
        <v>132</v>
      </c>
      <c r="E225" s="213" t="s">
        <v>347</v>
      </c>
      <c r="F225" s="214" t="s">
        <v>348</v>
      </c>
      <c r="G225" s="215" t="s">
        <v>141</v>
      </c>
      <c r="H225" s="216">
        <v>3.6000000000000001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0.0044999999999999997</v>
      </c>
      <c r="R225" s="222">
        <f>Q225*H225</f>
        <v>0.016199999999999999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211</v>
      </c>
      <c r="AT225" s="224" t="s">
        <v>132</v>
      </c>
      <c r="AU225" s="224" t="s">
        <v>137</v>
      </c>
      <c r="AY225" s="17" t="s">
        <v>129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137</v>
      </c>
      <c r="BK225" s="225">
        <f>ROUND(I225*H225,2)</f>
        <v>0</v>
      </c>
      <c r="BL225" s="17" t="s">
        <v>211</v>
      </c>
      <c r="BM225" s="224" t="s">
        <v>349</v>
      </c>
    </row>
    <row r="226" s="13" customFormat="1">
      <c r="A226" s="13"/>
      <c r="B226" s="226"/>
      <c r="C226" s="227"/>
      <c r="D226" s="228" t="s">
        <v>143</v>
      </c>
      <c r="E226" s="229" t="s">
        <v>1</v>
      </c>
      <c r="F226" s="230" t="s">
        <v>170</v>
      </c>
      <c r="G226" s="227"/>
      <c r="H226" s="231">
        <v>3.6000000000000001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143</v>
      </c>
      <c r="AU226" s="237" t="s">
        <v>137</v>
      </c>
      <c r="AV226" s="13" t="s">
        <v>137</v>
      </c>
      <c r="AW226" s="13" t="s">
        <v>32</v>
      </c>
      <c r="AX226" s="13" t="s">
        <v>81</v>
      </c>
      <c r="AY226" s="237" t="s">
        <v>129</v>
      </c>
    </row>
    <row r="227" s="2" customFormat="1" ht="16.5" customHeight="1">
      <c r="A227" s="38"/>
      <c r="B227" s="39"/>
      <c r="C227" s="212" t="s">
        <v>350</v>
      </c>
      <c r="D227" s="212" t="s">
        <v>132</v>
      </c>
      <c r="E227" s="213" t="s">
        <v>351</v>
      </c>
      <c r="F227" s="214" t="s">
        <v>352</v>
      </c>
      <c r="G227" s="215" t="s">
        <v>141</v>
      </c>
      <c r="H227" s="216">
        <v>5.21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0.0044999999999999997</v>
      </c>
      <c r="R227" s="222">
        <f>Q227*H227</f>
        <v>0.023444999999999997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211</v>
      </c>
      <c r="AT227" s="224" t="s">
        <v>132</v>
      </c>
      <c r="AU227" s="224" t="s">
        <v>137</v>
      </c>
      <c r="AY227" s="17" t="s">
        <v>129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137</v>
      </c>
      <c r="BK227" s="225">
        <f>ROUND(I227*H227,2)</f>
        <v>0</v>
      </c>
      <c r="BL227" s="17" t="s">
        <v>211</v>
      </c>
      <c r="BM227" s="224" t="s">
        <v>353</v>
      </c>
    </row>
    <row r="228" s="13" customFormat="1">
      <c r="A228" s="13"/>
      <c r="B228" s="226"/>
      <c r="C228" s="227"/>
      <c r="D228" s="228" t="s">
        <v>143</v>
      </c>
      <c r="E228" s="229" t="s">
        <v>1</v>
      </c>
      <c r="F228" s="230" t="s">
        <v>354</v>
      </c>
      <c r="G228" s="227"/>
      <c r="H228" s="231">
        <v>3.23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143</v>
      </c>
      <c r="AU228" s="237" t="s">
        <v>137</v>
      </c>
      <c r="AV228" s="13" t="s">
        <v>137</v>
      </c>
      <c r="AW228" s="13" t="s">
        <v>32</v>
      </c>
      <c r="AX228" s="13" t="s">
        <v>76</v>
      </c>
      <c r="AY228" s="237" t="s">
        <v>129</v>
      </c>
    </row>
    <row r="229" s="13" customFormat="1">
      <c r="A229" s="13"/>
      <c r="B229" s="226"/>
      <c r="C229" s="227"/>
      <c r="D229" s="228" t="s">
        <v>143</v>
      </c>
      <c r="E229" s="229" t="s">
        <v>1</v>
      </c>
      <c r="F229" s="230" t="s">
        <v>355</v>
      </c>
      <c r="G229" s="227"/>
      <c r="H229" s="231">
        <v>1.98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143</v>
      </c>
      <c r="AU229" s="237" t="s">
        <v>137</v>
      </c>
      <c r="AV229" s="13" t="s">
        <v>137</v>
      </c>
      <c r="AW229" s="13" t="s">
        <v>32</v>
      </c>
      <c r="AX229" s="13" t="s">
        <v>76</v>
      </c>
      <c r="AY229" s="237" t="s">
        <v>129</v>
      </c>
    </row>
    <row r="230" s="15" customFormat="1">
      <c r="A230" s="15"/>
      <c r="B230" s="248"/>
      <c r="C230" s="249"/>
      <c r="D230" s="228" t="s">
        <v>143</v>
      </c>
      <c r="E230" s="250" t="s">
        <v>1</v>
      </c>
      <c r="F230" s="251" t="s">
        <v>181</v>
      </c>
      <c r="G230" s="249"/>
      <c r="H230" s="252">
        <v>5.21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143</v>
      </c>
      <c r="AU230" s="258" t="s">
        <v>137</v>
      </c>
      <c r="AV230" s="15" t="s">
        <v>136</v>
      </c>
      <c r="AW230" s="15" t="s">
        <v>32</v>
      </c>
      <c r="AX230" s="15" t="s">
        <v>81</v>
      </c>
      <c r="AY230" s="258" t="s">
        <v>129</v>
      </c>
    </row>
    <row r="231" s="2" customFormat="1" ht="16.5" customHeight="1">
      <c r="A231" s="38"/>
      <c r="B231" s="39"/>
      <c r="C231" s="212" t="s">
        <v>356</v>
      </c>
      <c r="D231" s="212" t="s">
        <v>132</v>
      </c>
      <c r="E231" s="213" t="s">
        <v>357</v>
      </c>
      <c r="F231" s="214" t="s">
        <v>358</v>
      </c>
      <c r="G231" s="215" t="s">
        <v>147</v>
      </c>
      <c r="H231" s="216">
        <v>9.5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0.0044999999999999997</v>
      </c>
      <c r="R231" s="222">
        <f>Q231*H231</f>
        <v>0.042749999999999996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211</v>
      </c>
      <c r="AT231" s="224" t="s">
        <v>132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211</v>
      </c>
      <c r="BM231" s="224" t="s">
        <v>359</v>
      </c>
    </row>
    <row r="232" s="13" customFormat="1">
      <c r="A232" s="13"/>
      <c r="B232" s="226"/>
      <c r="C232" s="227"/>
      <c r="D232" s="228" t="s">
        <v>143</v>
      </c>
      <c r="E232" s="229" t="s">
        <v>1</v>
      </c>
      <c r="F232" s="230" t="s">
        <v>360</v>
      </c>
      <c r="G232" s="227"/>
      <c r="H232" s="231">
        <v>9.5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143</v>
      </c>
      <c r="AU232" s="237" t="s">
        <v>137</v>
      </c>
      <c r="AV232" s="13" t="s">
        <v>137</v>
      </c>
      <c r="AW232" s="13" t="s">
        <v>32</v>
      </c>
      <c r="AX232" s="13" t="s">
        <v>81</v>
      </c>
      <c r="AY232" s="237" t="s">
        <v>129</v>
      </c>
    </row>
    <row r="233" s="2" customFormat="1" ht="21.75" customHeight="1">
      <c r="A233" s="38"/>
      <c r="B233" s="39"/>
      <c r="C233" s="212" t="s">
        <v>361</v>
      </c>
      <c r="D233" s="212" t="s">
        <v>132</v>
      </c>
      <c r="E233" s="213" t="s">
        <v>362</v>
      </c>
      <c r="F233" s="214" t="s">
        <v>363</v>
      </c>
      <c r="G233" s="215" t="s">
        <v>322</v>
      </c>
      <c r="H233" s="216">
        <v>0.082000000000000003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211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211</v>
      </c>
      <c r="BM233" s="224" t="s">
        <v>364</v>
      </c>
    </row>
    <row r="234" s="12" customFormat="1" ht="22.8" customHeight="1">
      <c r="A234" s="12"/>
      <c r="B234" s="196"/>
      <c r="C234" s="197"/>
      <c r="D234" s="198" t="s">
        <v>75</v>
      </c>
      <c r="E234" s="210" t="s">
        <v>365</v>
      </c>
      <c r="F234" s="210" t="s">
        <v>366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SUM(P235:P239)</f>
        <v>0</v>
      </c>
      <c r="Q234" s="204"/>
      <c r="R234" s="205">
        <f>SUM(R235:R239)</f>
        <v>0.0073440000000000007</v>
      </c>
      <c r="S234" s="204"/>
      <c r="T234" s="206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137</v>
      </c>
      <c r="AT234" s="208" t="s">
        <v>75</v>
      </c>
      <c r="AU234" s="208" t="s">
        <v>81</v>
      </c>
      <c r="AY234" s="207" t="s">
        <v>129</v>
      </c>
      <c r="BK234" s="209">
        <f>SUM(BK235:BK239)</f>
        <v>0</v>
      </c>
    </row>
    <row r="235" s="2" customFormat="1" ht="21.75" customHeight="1">
      <c r="A235" s="38"/>
      <c r="B235" s="39"/>
      <c r="C235" s="212" t="s">
        <v>367</v>
      </c>
      <c r="D235" s="212" t="s">
        <v>132</v>
      </c>
      <c r="E235" s="213" t="s">
        <v>368</v>
      </c>
      <c r="F235" s="214" t="s">
        <v>369</v>
      </c>
      <c r="G235" s="215" t="s">
        <v>141</v>
      </c>
      <c r="H235" s="216">
        <v>3.6000000000000001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211</v>
      </c>
      <c r="AT235" s="224" t="s">
        <v>132</v>
      </c>
      <c r="AU235" s="224" t="s">
        <v>137</v>
      </c>
      <c r="AY235" s="17" t="s">
        <v>129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137</v>
      </c>
      <c r="BK235" s="225">
        <f>ROUND(I235*H235,2)</f>
        <v>0</v>
      </c>
      <c r="BL235" s="17" t="s">
        <v>211</v>
      </c>
      <c r="BM235" s="224" t="s">
        <v>370</v>
      </c>
    </row>
    <row r="236" s="2" customFormat="1" ht="16.5" customHeight="1">
      <c r="A236" s="38"/>
      <c r="B236" s="39"/>
      <c r="C236" s="259" t="s">
        <v>371</v>
      </c>
      <c r="D236" s="259" t="s">
        <v>204</v>
      </c>
      <c r="E236" s="260" t="s">
        <v>372</v>
      </c>
      <c r="F236" s="261" t="s">
        <v>373</v>
      </c>
      <c r="G236" s="262" t="s">
        <v>141</v>
      </c>
      <c r="H236" s="263">
        <v>3.6720000000000002</v>
      </c>
      <c r="I236" s="264"/>
      <c r="J236" s="265">
        <f>ROUND(I236*H236,2)</f>
        <v>0</v>
      </c>
      <c r="K236" s="266"/>
      <c r="L236" s="267"/>
      <c r="M236" s="268" t="s">
        <v>1</v>
      </c>
      <c r="N236" s="269" t="s">
        <v>42</v>
      </c>
      <c r="O236" s="91"/>
      <c r="P236" s="222">
        <f>O236*H236</f>
        <v>0</v>
      </c>
      <c r="Q236" s="222">
        <v>0.002</v>
      </c>
      <c r="R236" s="222">
        <f>Q236*H236</f>
        <v>0.0073440000000000007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283</v>
      </c>
      <c r="AT236" s="224" t="s">
        <v>204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211</v>
      </c>
      <c r="BM236" s="224" t="s">
        <v>374</v>
      </c>
    </row>
    <row r="237" s="13" customFormat="1">
      <c r="A237" s="13"/>
      <c r="B237" s="226"/>
      <c r="C237" s="227"/>
      <c r="D237" s="228" t="s">
        <v>143</v>
      </c>
      <c r="E237" s="227"/>
      <c r="F237" s="230" t="s">
        <v>375</v>
      </c>
      <c r="G237" s="227"/>
      <c r="H237" s="231">
        <v>3.6720000000000002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143</v>
      </c>
      <c r="AU237" s="237" t="s">
        <v>137</v>
      </c>
      <c r="AV237" s="13" t="s">
        <v>137</v>
      </c>
      <c r="AW237" s="13" t="s">
        <v>4</v>
      </c>
      <c r="AX237" s="13" t="s">
        <v>81</v>
      </c>
      <c r="AY237" s="237" t="s">
        <v>129</v>
      </c>
    </row>
    <row r="238" s="2" customFormat="1" ht="16.5" customHeight="1">
      <c r="A238" s="38"/>
      <c r="B238" s="39"/>
      <c r="C238" s="212" t="s">
        <v>376</v>
      </c>
      <c r="D238" s="212" t="s">
        <v>132</v>
      </c>
      <c r="E238" s="213" t="s">
        <v>377</v>
      </c>
      <c r="F238" s="214" t="s">
        <v>378</v>
      </c>
      <c r="G238" s="215" t="s">
        <v>298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211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211</v>
      </c>
      <c r="BM238" s="224" t="s">
        <v>379</v>
      </c>
    </row>
    <row r="239" s="2" customFormat="1" ht="21.75" customHeight="1">
      <c r="A239" s="38"/>
      <c r="B239" s="39"/>
      <c r="C239" s="212" t="s">
        <v>380</v>
      </c>
      <c r="D239" s="212" t="s">
        <v>132</v>
      </c>
      <c r="E239" s="213" t="s">
        <v>381</v>
      </c>
      <c r="F239" s="214" t="s">
        <v>382</v>
      </c>
      <c r="G239" s="215" t="s">
        <v>322</v>
      </c>
      <c r="H239" s="216">
        <v>0.0070000000000000001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211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211</v>
      </c>
      <c r="BM239" s="224" t="s">
        <v>383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384</v>
      </c>
      <c r="F240" s="210" t="s">
        <v>385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SUM(P241:P250)</f>
        <v>0</v>
      </c>
      <c r="Q240" s="204"/>
      <c r="R240" s="205">
        <f>SUM(R241:R250)</f>
        <v>0.0034840000000000001</v>
      </c>
      <c r="S240" s="204"/>
      <c r="T240" s="206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137</v>
      </c>
      <c r="AT240" s="208" t="s">
        <v>75</v>
      </c>
      <c r="AU240" s="208" t="s">
        <v>81</v>
      </c>
      <c r="AY240" s="207" t="s">
        <v>129</v>
      </c>
      <c r="BK240" s="209">
        <f>SUM(BK241:BK250)</f>
        <v>0</v>
      </c>
    </row>
    <row r="241" s="2" customFormat="1" ht="21.75" customHeight="1">
      <c r="A241" s="38"/>
      <c r="B241" s="39"/>
      <c r="C241" s="212" t="s">
        <v>386</v>
      </c>
      <c r="D241" s="212" t="s">
        <v>132</v>
      </c>
      <c r="E241" s="213" t="s">
        <v>387</v>
      </c>
      <c r="F241" s="214" t="s">
        <v>388</v>
      </c>
      <c r="G241" s="215" t="s">
        <v>147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0.0012600000000000001</v>
      </c>
      <c r="R241" s="222">
        <f>Q241*H241</f>
        <v>0.0012600000000000001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136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136</v>
      </c>
      <c r="BM241" s="224" t="s">
        <v>389</v>
      </c>
    </row>
    <row r="242" s="2" customFormat="1" ht="21.75" customHeight="1">
      <c r="A242" s="38"/>
      <c r="B242" s="39"/>
      <c r="C242" s="212" t="s">
        <v>390</v>
      </c>
      <c r="D242" s="212" t="s">
        <v>132</v>
      </c>
      <c r="E242" s="213" t="s">
        <v>391</v>
      </c>
      <c r="F242" s="214" t="s">
        <v>392</v>
      </c>
      <c r="G242" s="215" t="s">
        <v>147</v>
      </c>
      <c r="H242" s="216">
        <v>1.1000000000000001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0.00029</v>
      </c>
      <c r="R242" s="222">
        <f>Q242*H242</f>
        <v>0.000319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211</v>
      </c>
      <c r="AT242" s="224" t="s">
        <v>132</v>
      </c>
      <c r="AU242" s="224" t="s">
        <v>137</v>
      </c>
      <c r="AY242" s="17" t="s">
        <v>129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137</v>
      </c>
      <c r="BK242" s="225">
        <f>ROUND(I242*H242,2)</f>
        <v>0</v>
      </c>
      <c r="BL242" s="17" t="s">
        <v>211</v>
      </c>
      <c r="BM242" s="224" t="s">
        <v>393</v>
      </c>
    </row>
    <row r="243" s="2" customFormat="1" ht="21.75" customHeight="1">
      <c r="A243" s="38"/>
      <c r="B243" s="39"/>
      <c r="C243" s="212" t="s">
        <v>394</v>
      </c>
      <c r="D243" s="212" t="s">
        <v>132</v>
      </c>
      <c r="E243" s="213" t="s">
        <v>395</v>
      </c>
      <c r="F243" s="214" t="s">
        <v>396</v>
      </c>
      <c r="G243" s="215" t="s">
        <v>147</v>
      </c>
      <c r="H243" s="216">
        <v>3.5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0.00035</v>
      </c>
      <c r="R243" s="222">
        <f>Q243*H243</f>
        <v>0.001225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211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211</v>
      </c>
      <c r="BM243" s="224" t="s">
        <v>397</v>
      </c>
    </row>
    <row r="244" s="2" customFormat="1" ht="16.5" customHeight="1">
      <c r="A244" s="38"/>
      <c r="B244" s="39"/>
      <c r="C244" s="212" t="s">
        <v>398</v>
      </c>
      <c r="D244" s="212" t="s">
        <v>132</v>
      </c>
      <c r="E244" s="213" t="s">
        <v>399</v>
      </c>
      <c r="F244" s="214" t="s">
        <v>400</v>
      </c>
      <c r="G244" s="215" t="s">
        <v>135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0.00034000000000000002</v>
      </c>
      <c r="R244" s="222">
        <f>Q244*H244</f>
        <v>0.00034000000000000002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211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211</v>
      </c>
      <c r="BM244" s="224" t="s">
        <v>401</v>
      </c>
    </row>
    <row r="245" s="2" customFormat="1" ht="16.5" customHeight="1">
      <c r="A245" s="38"/>
      <c r="B245" s="39"/>
      <c r="C245" s="212" t="s">
        <v>402</v>
      </c>
      <c r="D245" s="212" t="s">
        <v>132</v>
      </c>
      <c r="E245" s="213" t="s">
        <v>403</v>
      </c>
      <c r="F245" s="214" t="s">
        <v>404</v>
      </c>
      <c r="G245" s="215" t="s">
        <v>135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0.00034000000000000002</v>
      </c>
      <c r="R245" s="222">
        <f>Q245*H245</f>
        <v>0.00034000000000000002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211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211</v>
      </c>
      <c r="BM245" s="224" t="s">
        <v>405</v>
      </c>
    </row>
    <row r="246" s="2" customFormat="1" ht="21.75" customHeight="1">
      <c r="A246" s="38"/>
      <c r="B246" s="39"/>
      <c r="C246" s="212" t="s">
        <v>406</v>
      </c>
      <c r="D246" s="212" t="s">
        <v>132</v>
      </c>
      <c r="E246" s="213" t="s">
        <v>407</v>
      </c>
      <c r="F246" s="214" t="s">
        <v>408</v>
      </c>
      <c r="G246" s="215" t="s">
        <v>147</v>
      </c>
      <c r="H246" s="216">
        <v>5.5999999999999996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211</v>
      </c>
      <c r="AT246" s="224" t="s">
        <v>132</v>
      </c>
      <c r="AU246" s="224" t="s">
        <v>137</v>
      </c>
      <c r="AY246" s="17" t="s">
        <v>129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137</v>
      </c>
      <c r="BK246" s="225">
        <f>ROUND(I246*H246,2)</f>
        <v>0</v>
      </c>
      <c r="BL246" s="17" t="s">
        <v>211</v>
      </c>
      <c r="BM246" s="224" t="s">
        <v>409</v>
      </c>
    </row>
    <row r="247" s="13" customFormat="1">
      <c r="A247" s="13"/>
      <c r="B247" s="226"/>
      <c r="C247" s="227"/>
      <c r="D247" s="228" t="s">
        <v>143</v>
      </c>
      <c r="E247" s="229" t="s">
        <v>1</v>
      </c>
      <c r="F247" s="230" t="s">
        <v>410</v>
      </c>
      <c r="G247" s="227"/>
      <c r="H247" s="231">
        <v>5.5999999999999996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143</v>
      </c>
      <c r="AU247" s="237" t="s">
        <v>137</v>
      </c>
      <c r="AV247" s="13" t="s">
        <v>137</v>
      </c>
      <c r="AW247" s="13" t="s">
        <v>32</v>
      </c>
      <c r="AX247" s="13" t="s">
        <v>81</v>
      </c>
      <c r="AY247" s="237" t="s">
        <v>129</v>
      </c>
    </row>
    <row r="248" s="2" customFormat="1" ht="16.5" customHeight="1">
      <c r="A248" s="38"/>
      <c r="B248" s="39"/>
      <c r="C248" s="212" t="s">
        <v>411</v>
      </c>
      <c r="D248" s="212" t="s">
        <v>132</v>
      </c>
      <c r="E248" s="213" t="s">
        <v>412</v>
      </c>
      <c r="F248" s="214" t="s">
        <v>413</v>
      </c>
      <c r="G248" s="215" t="s">
        <v>298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211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211</v>
      </c>
      <c r="BM248" s="224" t="s">
        <v>414</v>
      </c>
    </row>
    <row r="249" s="2" customFormat="1" ht="16.5" customHeight="1">
      <c r="A249" s="38"/>
      <c r="B249" s="39"/>
      <c r="C249" s="212" t="s">
        <v>415</v>
      </c>
      <c r="D249" s="212" t="s">
        <v>132</v>
      </c>
      <c r="E249" s="213" t="s">
        <v>416</v>
      </c>
      <c r="F249" s="214" t="s">
        <v>417</v>
      </c>
      <c r="G249" s="215" t="s">
        <v>298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211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211</v>
      </c>
      <c r="BM249" s="224" t="s">
        <v>418</v>
      </c>
    </row>
    <row r="250" s="2" customFormat="1" ht="21.75" customHeight="1">
      <c r="A250" s="38"/>
      <c r="B250" s="39"/>
      <c r="C250" s="212" t="s">
        <v>419</v>
      </c>
      <c r="D250" s="212" t="s">
        <v>132</v>
      </c>
      <c r="E250" s="213" t="s">
        <v>420</v>
      </c>
      <c r="F250" s="214" t="s">
        <v>421</v>
      </c>
      <c r="G250" s="215" t="s">
        <v>322</v>
      </c>
      <c r="H250" s="216">
        <v>0.002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211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211</v>
      </c>
      <c r="BM250" s="224" t="s">
        <v>422</v>
      </c>
    </row>
    <row r="251" s="12" customFormat="1" ht="22.8" customHeight="1">
      <c r="A251" s="12"/>
      <c r="B251" s="196"/>
      <c r="C251" s="197"/>
      <c r="D251" s="198" t="s">
        <v>75</v>
      </c>
      <c r="E251" s="210" t="s">
        <v>423</v>
      </c>
      <c r="F251" s="210" t="s">
        <v>424</v>
      </c>
      <c r="G251" s="197"/>
      <c r="H251" s="197"/>
      <c r="I251" s="200"/>
      <c r="J251" s="211">
        <f>BK251</f>
        <v>0</v>
      </c>
      <c r="K251" s="197"/>
      <c r="L251" s="202"/>
      <c r="M251" s="203"/>
      <c r="N251" s="204"/>
      <c r="O251" s="204"/>
      <c r="P251" s="205">
        <f>SUM(P252:P260)</f>
        <v>0</v>
      </c>
      <c r="Q251" s="204"/>
      <c r="R251" s="205">
        <f>SUM(R252:R260)</f>
        <v>0.0096600000000000002</v>
      </c>
      <c r="S251" s="204"/>
      <c r="T251" s="206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137</v>
      </c>
      <c r="AT251" s="208" t="s">
        <v>75</v>
      </c>
      <c r="AU251" s="208" t="s">
        <v>81</v>
      </c>
      <c r="AY251" s="207" t="s">
        <v>129</v>
      </c>
      <c r="BK251" s="209">
        <f>SUM(BK252:BK260)</f>
        <v>0</v>
      </c>
    </row>
    <row r="252" s="2" customFormat="1" ht="21.75" customHeight="1">
      <c r="A252" s="38"/>
      <c r="B252" s="39"/>
      <c r="C252" s="212" t="s">
        <v>425</v>
      </c>
      <c r="D252" s="212" t="s">
        <v>132</v>
      </c>
      <c r="E252" s="213" t="s">
        <v>426</v>
      </c>
      <c r="F252" s="214" t="s">
        <v>427</v>
      </c>
      <c r="G252" s="215" t="s">
        <v>147</v>
      </c>
      <c r="H252" s="216">
        <v>9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0.00040000000000000002</v>
      </c>
      <c r="R252" s="222">
        <f>Q252*H252</f>
        <v>0.0036000000000000003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211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211</v>
      </c>
      <c r="BM252" s="224" t="s">
        <v>428</v>
      </c>
    </row>
    <row r="253" s="2" customFormat="1" ht="33" customHeight="1">
      <c r="A253" s="38"/>
      <c r="B253" s="39"/>
      <c r="C253" s="212" t="s">
        <v>429</v>
      </c>
      <c r="D253" s="212" t="s">
        <v>132</v>
      </c>
      <c r="E253" s="213" t="s">
        <v>430</v>
      </c>
      <c r="F253" s="214" t="s">
        <v>431</v>
      </c>
      <c r="G253" s="215" t="s">
        <v>147</v>
      </c>
      <c r="H253" s="216">
        <v>4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5.0000000000000002E-05</v>
      </c>
      <c r="R253" s="222">
        <f>Q253*H253</f>
        <v>0.00020000000000000001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211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211</v>
      </c>
      <c r="BM253" s="224" t="s">
        <v>432</v>
      </c>
    </row>
    <row r="254" s="2" customFormat="1" ht="33" customHeight="1">
      <c r="A254" s="38"/>
      <c r="B254" s="39"/>
      <c r="C254" s="212" t="s">
        <v>433</v>
      </c>
      <c r="D254" s="212" t="s">
        <v>132</v>
      </c>
      <c r="E254" s="213" t="s">
        <v>434</v>
      </c>
      <c r="F254" s="214" t="s">
        <v>435</v>
      </c>
      <c r="G254" s="215" t="s">
        <v>147</v>
      </c>
      <c r="H254" s="216">
        <v>5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6.9999999999999994E-05</v>
      </c>
      <c r="R254" s="222">
        <f>Q254*H254</f>
        <v>0.00034999999999999994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211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211</v>
      </c>
      <c r="BM254" s="224" t="s">
        <v>436</v>
      </c>
    </row>
    <row r="255" s="2" customFormat="1" ht="16.5" customHeight="1">
      <c r="A255" s="38"/>
      <c r="B255" s="39"/>
      <c r="C255" s="212" t="s">
        <v>437</v>
      </c>
      <c r="D255" s="212" t="s">
        <v>132</v>
      </c>
      <c r="E255" s="213" t="s">
        <v>438</v>
      </c>
      <c r="F255" s="214" t="s">
        <v>439</v>
      </c>
      <c r="G255" s="215" t="s">
        <v>135</v>
      </c>
      <c r="H255" s="216">
        <v>3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0.00059999999999999995</v>
      </c>
      <c r="R255" s="222">
        <f>Q255*H255</f>
        <v>0.0018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211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211</v>
      </c>
      <c r="BM255" s="224" t="s">
        <v>440</v>
      </c>
    </row>
    <row r="256" s="2" customFormat="1" ht="21.75" customHeight="1">
      <c r="A256" s="38"/>
      <c r="B256" s="39"/>
      <c r="C256" s="212" t="s">
        <v>441</v>
      </c>
      <c r="D256" s="212" t="s">
        <v>132</v>
      </c>
      <c r="E256" s="213" t="s">
        <v>442</v>
      </c>
      <c r="F256" s="214" t="s">
        <v>443</v>
      </c>
      <c r="G256" s="215" t="s">
        <v>147</v>
      </c>
      <c r="H256" s="216">
        <v>9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0.00040000000000000002</v>
      </c>
      <c r="R256" s="222">
        <f>Q256*H256</f>
        <v>0.0036000000000000003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211</v>
      </c>
      <c r="AT256" s="224" t="s">
        <v>132</v>
      </c>
      <c r="AU256" s="224" t="s">
        <v>137</v>
      </c>
      <c r="AY256" s="17" t="s">
        <v>129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137</v>
      </c>
      <c r="BK256" s="225">
        <f>ROUND(I256*H256,2)</f>
        <v>0</v>
      </c>
      <c r="BL256" s="17" t="s">
        <v>211</v>
      </c>
      <c r="BM256" s="224" t="s">
        <v>444</v>
      </c>
    </row>
    <row r="257" s="2" customFormat="1" ht="21.75" customHeight="1">
      <c r="A257" s="38"/>
      <c r="B257" s="39"/>
      <c r="C257" s="212" t="s">
        <v>445</v>
      </c>
      <c r="D257" s="212" t="s">
        <v>132</v>
      </c>
      <c r="E257" s="213" t="s">
        <v>446</v>
      </c>
      <c r="F257" s="214" t="s">
        <v>447</v>
      </c>
      <c r="G257" s="215" t="s">
        <v>147</v>
      </c>
      <c r="H257" s="216">
        <v>9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1.0000000000000001E-05</v>
      </c>
      <c r="R257" s="222">
        <f>Q257*H257</f>
        <v>9.0000000000000006E-05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211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211</v>
      </c>
      <c r="BM257" s="224" t="s">
        <v>448</v>
      </c>
    </row>
    <row r="258" s="2" customFormat="1" ht="16.5" customHeight="1">
      <c r="A258" s="38"/>
      <c r="B258" s="39"/>
      <c r="C258" s="212" t="s">
        <v>449</v>
      </c>
      <c r="D258" s="212" t="s">
        <v>132</v>
      </c>
      <c r="E258" s="213" t="s">
        <v>450</v>
      </c>
      <c r="F258" s="214" t="s">
        <v>417</v>
      </c>
      <c r="G258" s="215" t="s">
        <v>298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1.0000000000000001E-05</v>
      </c>
      <c r="R258" s="222">
        <f>Q258*H258</f>
        <v>1.0000000000000001E-05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211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211</v>
      </c>
      <c r="BM258" s="224" t="s">
        <v>451</v>
      </c>
    </row>
    <row r="259" s="2" customFormat="1" ht="16.5" customHeight="1">
      <c r="A259" s="38"/>
      <c r="B259" s="39"/>
      <c r="C259" s="212" t="s">
        <v>452</v>
      </c>
      <c r="D259" s="212" t="s">
        <v>132</v>
      </c>
      <c r="E259" s="213" t="s">
        <v>453</v>
      </c>
      <c r="F259" s="214" t="s">
        <v>454</v>
      </c>
      <c r="G259" s="215" t="s">
        <v>298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1.0000000000000001E-05</v>
      </c>
      <c r="R259" s="222">
        <f>Q259*H259</f>
        <v>1.0000000000000001E-05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211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211</v>
      </c>
      <c r="BM259" s="224" t="s">
        <v>455</v>
      </c>
    </row>
    <row r="260" s="2" customFormat="1" ht="21.75" customHeight="1">
      <c r="A260" s="38"/>
      <c r="B260" s="39"/>
      <c r="C260" s="212" t="s">
        <v>456</v>
      </c>
      <c r="D260" s="212" t="s">
        <v>132</v>
      </c>
      <c r="E260" s="213" t="s">
        <v>457</v>
      </c>
      <c r="F260" s="214" t="s">
        <v>458</v>
      </c>
      <c r="G260" s="215" t="s">
        <v>322</v>
      </c>
      <c r="H260" s="216">
        <v>0.01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211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211</v>
      </c>
      <c r="BM260" s="224" t="s">
        <v>459</v>
      </c>
    </row>
    <row r="261" s="12" customFormat="1" ht="22.8" customHeight="1">
      <c r="A261" s="12"/>
      <c r="B261" s="196"/>
      <c r="C261" s="197"/>
      <c r="D261" s="198" t="s">
        <v>75</v>
      </c>
      <c r="E261" s="210" t="s">
        <v>460</v>
      </c>
      <c r="F261" s="210" t="s">
        <v>461</v>
      </c>
      <c r="G261" s="197"/>
      <c r="H261" s="197"/>
      <c r="I261" s="200"/>
      <c r="J261" s="211">
        <f>BK261</f>
        <v>0</v>
      </c>
      <c r="K261" s="197"/>
      <c r="L261" s="202"/>
      <c r="M261" s="203"/>
      <c r="N261" s="204"/>
      <c r="O261" s="204"/>
      <c r="P261" s="205">
        <f>SUM(P262:P278)</f>
        <v>0</v>
      </c>
      <c r="Q261" s="204"/>
      <c r="R261" s="205">
        <f>SUM(R262:R278)</f>
        <v>0.024070000000000001</v>
      </c>
      <c r="S261" s="204"/>
      <c r="T261" s="206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7" t="s">
        <v>137</v>
      </c>
      <c r="AT261" s="208" t="s">
        <v>75</v>
      </c>
      <c r="AU261" s="208" t="s">
        <v>81</v>
      </c>
      <c r="AY261" s="207" t="s">
        <v>129</v>
      </c>
      <c r="BK261" s="209">
        <f>SUM(BK262:BK278)</f>
        <v>0</v>
      </c>
    </row>
    <row r="262" s="2" customFormat="1" ht="16.5" customHeight="1">
      <c r="A262" s="38"/>
      <c r="B262" s="39"/>
      <c r="C262" s="212" t="s">
        <v>462</v>
      </c>
      <c r="D262" s="212" t="s">
        <v>132</v>
      </c>
      <c r="E262" s="213" t="s">
        <v>463</v>
      </c>
      <c r="F262" s="214" t="s">
        <v>464</v>
      </c>
      <c r="G262" s="215" t="s">
        <v>223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0.024070000000000001</v>
      </c>
      <c r="R262" s="222">
        <f>Q262*H262</f>
        <v>0.024070000000000001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211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211</v>
      </c>
      <c r="BM262" s="224" t="s">
        <v>465</v>
      </c>
    </row>
    <row r="263" s="2" customFormat="1" ht="16.5" customHeight="1">
      <c r="A263" s="38"/>
      <c r="B263" s="39"/>
      <c r="C263" s="212" t="s">
        <v>466</v>
      </c>
      <c r="D263" s="212" t="s">
        <v>132</v>
      </c>
      <c r="E263" s="213" t="s">
        <v>467</v>
      </c>
      <c r="F263" s="214" t="s">
        <v>468</v>
      </c>
      <c r="G263" s="215" t="s">
        <v>223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211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211</v>
      </c>
      <c r="BM263" s="224" t="s">
        <v>469</v>
      </c>
    </row>
    <row r="264" s="2" customFormat="1" ht="16.5" customHeight="1">
      <c r="A264" s="38"/>
      <c r="B264" s="39"/>
      <c r="C264" s="212" t="s">
        <v>470</v>
      </c>
      <c r="D264" s="212" t="s">
        <v>132</v>
      </c>
      <c r="E264" s="213" t="s">
        <v>471</v>
      </c>
      <c r="F264" s="214" t="s">
        <v>472</v>
      </c>
      <c r="G264" s="215" t="s">
        <v>223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211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211</v>
      </c>
      <c r="BM264" s="224" t="s">
        <v>473</v>
      </c>
    </row>
    <row r="265" s="2" customFormat="1" ht="16.5" customHeight="1">
      <c r="A265" s="38"/>
      <c r="B265" s="39"/>
      <c r="C265" s="212" t="s">
        <v>474</v>
      </c>
      <c r="D265" s="212" t="s">
        <v>132</v>
      </c>
      <c r="E265" s="213" t="s">
        <v>475</v>
      </c>
      <c r="F265" s="214" t="s">
        <v>476</v>
      </c>
      <c r="G265" s="215" t="s">
        <v>135</v>
      </c>
      <c r="H265" s="216">
        <v>4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211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211</v>
      </c>
      <c r="BM265" s="224" t="s">
        <v>477</v>
      </c>
    </row>
    <row r="266" s="2" customFormat="1" ht="16.5" customHeight="1">
      <c r="A266" s="38"/>
      <c r="B266" s="39"/>
      <c r="C266" s="212" t="s">
        <v>478</v>
      </c>
      <c r="D266" s="212" t="s">
        <v>132</v>
      </c>
      <c r="E266" s="213" t="s">
        <v>479</v>
      </c>
      <c r="F266" s="214" t="s">
        <v>480</v>
      </c>
      <c r="G266" s="215" t="s">
        <v>135</v>
      </c>
      <c r="H266" s="216">
        <v>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211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211</v>
      </c>
      <c r="BM266" s="224" t="s">
        <v>481</v>
      </c>
    </row>
    <row r="267" s="2" customFormat="1" ht="16.5" customHeight="1">
      <c r="A267" s="38"/>
      <c r="B267" s="39"/>
      <c r="C267" s="212" t="s">
        <v>482</v>
      </c>
      <c r="D267" s="212" t="s">
        <v>132</v>
      </c>
      <c r="E267" s="213" t="s">
        <v>483</v>
      </c>
      <c r="F267" s="214" t="s">
        <v>484</v>
      </c>
      <c r="G267" s="215" t="s">
        <v>223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211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211</v>
      </c>
      <c r="BM267" s="224" t="s">
        <v>485</v>
      </c>
    </row>
    <row r="268" s="2" customFormat="1" ht="16.5" customHeight="1">
      <c r="A268" s="38"/>
      <c r="B268" s="39"/>
      <c r="C268" s="212" t="s">
        <v>486</v>
      </c>
      <c r="D268" s="212" t="s">
        <v>132</v>
      </c>
      <c r="E268" s="213" t="s">
        <v>487</v>
      </c>
      <c r="F268" s="214" t="s">
        <v>488</v>
      </c>
      <c r="G268" s="215" t="s">
        <v>223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211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211</v>
      </c>
      <c r="BM268" s="224" t="s">
        <v>489</v>
      </c>
    </row>
    <row r="269" s="2" customFormat="1" ht="16.5" customHeight="1">
      <c r="A269" s="38"/>
      <c r="B269" s="39"/>
      <c r="C269" s="212" t="s">
        <v>490</v>
      </c>
      <c r="D269" s="212" t="s">
        <v>132</v>
      </c>
      <c r="E269" s="213" t="s">
        <v>491</v>
      </c>
      <c r="F269" s="214" t="s">
        <v>492</v>
      </c>
      <c r="G269" s="215" t="s">
        <v>223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211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211</v>
      </c>
      <c r="BM269" s="224" t="s">
        <v>493</v>
      </c>
    </row>
    <row r="270" s="2" customFormat="1" ht="16.5" customHeight="1">
      <c r="A270" s="38"/>
      <c r="B270" s="39"/>
      <c r="C270" s="212" t="s">
        <v>494</v>
      </c>
      <c r="D270" s="212" t="s">
        <v>132</v>
      </c>
      <c r="E270" s="213" t="s">
        <v>495</v>
      </c>
      <c r="F270" s="214" t="s">
        <v>496</v>
      </c>
      <c r="G270" s="215" t="s">
        <v>135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211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211</v>
      </c>
      <c r="BM270" s="224" t="s">
        <v>497</v>
      </c>
    </row>
    <row r="271" s="2" customFormat="1" ht="16.5" customHeight="1">
      <c r="A271" s="38"/>
      <c r="B271" s="39"/>
      <c r="C271" s="212" t="s">
        <v>498</v>
      </c>
      <c r="D271" s="212" t="s">
        <v>132</v>
      </c>
      <c r="E271" s="213" t="s">
        <v>499</v>
      </c>
      <c r="F271" s="214" t="s">
        <v>500</v>
      </c>
      <c r="G271" s="215" t="s">
        <v>135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211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211</v>
      </c>
      <c r="BM271" s="224" t="s">
        <v>501</v>
      </c>
    </row>
    <row r="272" s="2" customFormat="1" ht="16.5" customHeight="1">
      <c r="A272" s="38"/>
      <c r="B272" s="39"/>
      <c r="C272" s="212" t="s">
        <v>502</v>
      </c>
      <c r="D272" s="212" t="s">
        <v>132</v>
      </c>
      <c r="E272" s="213" t="s">
        <v>503</v>
      </c>
      <c r="F272" s="214" t="s">
        <v>504</v>
      </c>
      <c r="G272" s="215" t="s">
        <v>135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211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211</v>
      </c>
      <c r="BM272" s="224" t="s">
        <v>505</v>
      </c>
    </row>
    <row r="273" s="2" customFormat="1" ht="21.75" customHeight="1">
      <c r="A273" s="38"/>
      <c r="B273" s="39"/>
      <c r="C273" s="212" t="s">
        <v>506</v>
      </c>
      <c r="D273" s="212" t="s">
        <v>132</v>
      </c>
      <c r="E273" s="213" t="s">
        <v>507</v>
      </c>
      <c r="F273" s="214" t="s">
        <v>508</v>
      </c>
      <c r="G273" s="215" t="s">
        <v>135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211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211</v>
      </c>
      <c r="BM273" s="224" t="s">
        <v>509</v>
      </c>
    </row>
    <row r="274" s="2" customFormat="1" ht="21.75" customHeight="1">
      <c r="A274" s="38"/>
      <c r="B274" s="39"/>
      <c r="C274" s="212" t="s">
        <v>510</v>
      </c>
      <c r="D274" s="212" t="s">
        <v>132</v>
      </c>
      <c r="E274" s="213" t="s">
        <v>511</v>
      </c>
      <c r="F274" s="214" t="s">
        <v>512</v>
      </c>
      <c r="G274" s="215" t="s">
        <v>223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211</v>
      </c>
      <c r="AT274" s="224" t="s">
        <v>132</v>
      </c>
      <c r="AU274" s="224" t="s">
        <v>137</v>
      </c>
      <c r="AY274" s="17" t="s">
        <v>129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137</v>
      </c>
      <c r="BK274" s="225">
        <f>ROUND(I274*H274,2)</f>
        <v>0</v>
      </c>
      <c r="BL274" s="17" t="s">
        <v>211</v>
      </c>
      <c r="BM274" s="224" t="s">
        <v>513</v>
      </c>
    </row>
    <row r="275" s="2" customFormat="1" ht="21.75" customHeight="1">
      <c r="A275" s="38"/>
      <c r="B275" s="39"/>
      <c r="C275" s="212" t="s">
        <v>514</v>
      </c>
      <c r="D275" s="212" t="s">
        <v>132</v>
      </c>
      <c r="E275" s="213" t="s">
        <v>515</v>
      </c>
      <c r="F275" s="214" t="s">
        <v>516</v>
      </c>
      <c r="G275" s="215" t="s">
        <v>322</v>
      </c>
      <c r="H275" s="216">
        <v>0.065000000000000002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211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211</v>
      </c>
      <c r="BM275" s="224" t="s">
        <v>517</v>
      </c>
    </row>
    <row r="276" s="2" customFormat="1" ht="16.5" customHeight="1">
      <c r="A276" s="38"/>
      <c r="B276" s="39"/>
      <c r="C276" s="212" t="s">
        <v>518</v>
      </c>
      <c r="D276" s="212" t="s">
        <v>132</v>
      </c>
      <c r="E276" s="213" t="s">
        <v>519</v>
      </c>
      <c r="F276" s="214" t="s">
        <v>520</v>
      </c>
      <c r="G276" s="215" t="s">
        <v>135</v>
      </c>
      <c r="H276" s="216">
        <v>2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211</v>
      </c>
      <c r="AT276" s="224" t="s">
        <v>132</v>
      </c>
      <c r="AU276" s="224" t="s">
        <v>137</v>
      </c>
      <c r="AY276" s="17" t="s">
        <v>129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137</v>
      </c>
      <c r="BK276" s="225">
        <f>ROUND(I276*H276,2)</f>
        <v>0</v>
      </c>
      <c r="BL276" s="17" t="s">
        <v>211</v>
      </c>
      <c r="BM276" s="224" t="s">
        <v>521</v>
      </c>
    </row>
    <row r="277" s="2" customFormat="1" ht="21.75" customHeight="1">
      <c r="A277" s="38"/>
      <c r="B277" s="39"/>
      <c r="C277" s="212" t="s">
        <v>522</v>
      </c>
      <c r="D277" s="212" t="s">
        <v>132</v>
      </c>
      <c r="E277" s="213" t="s">
        <v>523</v>
      </c>
      <c r="F277" s="214" t="s">
        <v>524</v>
      </c>
      <c r="G277" s="215" t="s">
        <v>135</v>
      </c>
      <c r="H277" s="216">
        <v>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211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211</v>
      </c>
      <c r="BM277" s="224" t="s">
        <v>525</v>
      </c>
    </row>
    <row r="278" s="2" customFormat="1" ht="16.5" customHeight="1">
      <c r="A278" s="38"/>
      <c r="B278" s="39"/>
      <c r="C278" s="212" t="s">
        <v>526</v>
      </c>
      <c r="D278" s="212" t="s">
        <v>132</v>
      </c>
      <c r="E278" s="213" t="s">
        <v>527</v>
      </c>
      <c r="F278" s="214" t="s">
        <v>528</v>
      </c>
      <c r="G278" s="215" t="s">
        <v>135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211</v>
      </c>
      <c r="AT278" s="224" t="s">
        <v>132</v>
      </c>
      <c r="AU278" s="224" t="s">
        <v>137</v>
      </c>
      <c r="AY278" s="17" t="s">
        <v>129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137</v>
      </c>
      <c r="BK278" s="225">
        <f>ROUND(I278*H278,2)</f>
        <v>0</v>
      </c>
      <c r="BL278" s="17" t="s">
        <v>211</v>
      </c>
      <c r="BM278" s="224" t="s">
        <v>529</v>
      </c>
    </row>
    <row r="279" s="12" customFormat="1" ht="22.8" customHeight="1">
      <c r="A279" s="12"/>
      <c r="B279" s="196"/>
      <c r="C279" s="197"/>
      <c r="D279" s="198" t="s">
        <v>75</v>
      </c>
      <c r="E279" s="210" t="s">
        <v>530</v>
      </c>
      <c r="F279" s="210" t="s">
        <v>531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SUM(P280:P285)</f>
        <v>0</v>
      </c>
      <c r="Q279" s="204"/>
      <c r="R279" s="205">
        <f>SUM(R280:R285)</f>
        <v>0.047964100000000003</v>
      </c>
      <c r="S279" s="204"/>
      <c r="T279" s="206">
        <f>SUM(T280:T285)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137</v>
      </c>
      <c r="AT279" s="208" t="s">
        <v>75</v>
      </c>
      <c r="AU279" s="208" t="s">
        <v>81</v>
      </c>
      <c r="AY279" s="207" t="s">
        <v>129</v>
      </c>
      <c r="BK279" s="209">
        <f>SUM(BK280:BK285)</f>
        <v>0</v>
      </c>
    </row>
    <row r="280" s="2" customFormat="1" ht="21.75" customHeight="1">
      <c r="A280" s="38"/>
      <c r="B280" s="39"/>
      <c r="C280" s="212" t="s">
        <v>532</v>
      </c>
      <c r="D280" s="212" t="s">
        <v>132</v>
      </c>
      <c r="E280" s="213" t="s">
        <v>533</v>
      </c>
      <c r="F280" s="214" t="s">
        <v>534</v>
      </c>
      <c r="G280" s="215" t="s">
        <v>141</v>
      </c>
      <c r="H280" s="216">
        <v>1.8300000000000001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0.025669999999999998</v>
      </c>
      <c r="R280" s="222">
        <f>Q280*H280</f>
        <v>0.0469761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211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211</v>
      </c>
      <c r="BM280" s="224" t="s">
        <v>535</v>
      </c>
    </row>
    <row r="281" s="13" customFormat="1">
      <c r="A281" s="13"/>
      <c r="B281" s="226"/>
      <c r="C281" s="227"/>
      <c r="D281" s="228" t="s">
        <v>143</v>
      </c>
      <c r="E281" s="229" t="s">
        <v>1</v>
      </c>
      <c r="F281" s="230" t="s">
        <v>536</v>
      </c>
      <c r="G281" s="227"/>
      <c r="H281" s="231">
        <v>1.8300000000000001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143</v>
      </c>
      <c r="AU281" s="237" t="s">
        <v>137</v>
      </c>
      <c r="AV281" s="13" t="s">
        <v>137</v>
      </c>
      <c r="AW281" s="13" t="s">
        <v>32</v>
      </c>
      <c r="AX281" s="13" t="s">
        <v>81</v>
      </c>
      <c r="AY281" s="237" t="s">
        <v>129</v>
      </c>
    </row>
    <row r="282" s="2" customFormat="1" ht="16.5" customHeight="1">
      <c r="A282" s="38"/>
      <c r="B282" s="39"/>
      <c r="C282" s="212" t="s">
        <v>537</v>
      </c>
      <c r="D282" s="212" t="s">
        <v>132</v>
      </c>
      <c r="E282" s="213" t="s">
        <v>538</v>
      </c>
      <c r="F282" s="214" t="s">
        <v>539</v>
      </c>
      <c r="G282" s="215" t="s">
        <v>141</v>
      </c>
      <c r="H282" s="216">
        <v>2.4700000000000002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0.00020000000000000001</v>
      </c>
      <c r="R282" s="222">
        <f>Q282*H282</f>
        <v>0.00049400000000000008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211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211</v>
      </c>
      <c r="BM282" s="224" t="s">
        <v>540</v>
      </c>
    </row>
    <row r="283" s="13" customFormat="1">
      <c r="A283" s="13"/>
      <c r="B283" s="226"/>
      <c r="C283" s="227"/>
      <c r="D283" s="228" t="s">
        <v>143</v>
      </c>
      <c r="E283" s="229" t="s">
        <v>1</v>
      </c>
      <c r="F283" s="230" t="s">
        <v>541</v>
      </c>
      <c r="G283" s="227"/>
      <c r="H283" s="231">
        <v>2.4700000000000002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143</v>
      </c>
      <c r="AU283" s="237" t="s">
        <v>137</v>
      </c>
      <c r="AV283" s="13" t="s">
        <v>137</v>
      </c>
      <c r="AW283" s="13" t="s">
        <v>32</v>
      </c>
      <c r="AX283" s="13" t="s">
        <v>81</v>
      </c>
      <c r="AY283" s="237" t="s">
        <v>129</v>
      </c>
    </row>
    <row r="284" s="2" customFormat="1" ht="16.5" customHeight="1">
      <c r="A284" s="38"/>
      <c r="B284" s="39"/>
      <c r="C284" s="212" t="s">
        <v>542</v>
      </c>
      <c r="D284" s="212" t="s">
        <v>132</v>
      </c>
      <c r="E284" s="213" t="s">
        <v>543</v>
      </c>
      <c r="F284" s="214" t="s">
        <v>544</v>
      </c>
      <c r="G284" s="215" t="s">
        <v>141</v>
      </c>
      <c r="H284" s="216">
        <v>2.4700000000000002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0.00020000000000000001</v>
      </c>
      <c r="R284" s="222">
        <f>Q284*H284</f>
        <v>0.00049400000000000008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211</v>
      </c>
      <c r="AT284" s="224" t="s">
        <v>132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211</v>
      </c>
      <c r="BM284" s="224" t="s">
        <v>545</v>
      </c>
    </row>
    <row r="285" s="2" customFormat="1" ht="21.75" customHeight="1">
      <c r="A285" s="38"/>
      <c r="B285" s="39"/>
      <c r="C285" s="212" t="s">
        <v>546</v>
      </c>
      <c r="D285" s="212" t="s">
        <v>132</v>
      </c>
      <c r="E285" s="213" t="s">
        <v>547</v>
      </c>
      <c r="F285" s="214" t="s">
        <v>548</v>
      </c>
      <c r="G285" s="215" t="s">
        <v>322</v>
      </c>
      <c r="H285" s="216">
        <v>0.048000000000000001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211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211</v>
      </c>
      <c r="BM285" s="224" t="s">
        <v>549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550</v>
      </c>
      <c r="F286" s="210" t="s">
        <v>551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SUM(P287:P297)</f>
        <v>0</v>
      </c>
      <c r="Q286" s="204"/>
      <c r="R286" s="205">
        <f>SUM(R287:R297)</f>
        <v>0.093299999999999994</v>
      </c>
      <c r="S286" s="204"/>
      <c r="T286" s="206">
        <f>SUM(T287:T297)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137</v>
      </c>
      <c r="AT286" s="208" t="s">
        <v>75</v>
      </c>
      <c r="AU286" s="208" t="s">
        <v>81</v>
      </c>
      <c r="AY286" s="207" t="s">
        <v>129</v>
      </c>
      <c r="BK286" s="209">
        <f>SUM(BK287:BK297)</f>
        <v>0</v>
      </c>
    </row>
    <row r="287" s="2" customFormat="1" ht="21.75" customHeight="1">
      <c r="A287" s="38"/>
      <c r="B287" s="39"/>
      <c r="C287" s="212" t="s">
        <v>552</v>
      </c>
      <c r="D287" s="212" t="s">
        <v>132</v>
      </c>
      <c r="E287" s="213" t="s">
        <v>553</v>
      </c>
      <c r="F287" s="214" t="s">
        <v>554</v>
      </c>
      <c r="G287" s="215" t="s">
        <v>135</v>
      </c>
      <c r="H287" s="216">
        <v>5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211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211</v>
      </c>
      <c r="BM287" s="224" t="s">
        <v>555</v>
      </c>
    </row>
    <row r="288" s="2" customFormat="1" ht="21.75" customHeight="1">
      <c r="A288" s="38"/>
      <c r="B288" s="39"/>
      <c r="C288" s="259" t="s">
        <v>556</v>
      </c>
      <c r="D288" s="259" t="s">
        <v>204</v>
      </c>
      <c r="E288" s="260" t="s">
        <v>557</v>
      </c>
      <c r="F288" s="261" t="s">
        <v>558</v>
      </c>
      <c r="G288" s="262" t="s">
        <v>135</v>
      </c>
      <c r="H288" s="263">
        <v>2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0.0138</v>
      </c>
      <c r="R288" s="222">
        <f>Q288*H288</f>
        <v>0.0276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283</v>
      </c>
      <c r="AT288" s="224" t="s">
        <v>204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211</v>
      </c>
      <c r="BM288" s="224" t="s">
        <v>559</v>
      </c>
    </row>
    <row r="289" s="2" customFormat="1" ht="21.75" customHeight="1">
      <c r="A289" s="38"/>
      <c r="B289" s="39"/>
      <c r="C289" s="259" t="s">
        <v>560</v>
      </c>
      <c r="D289" s="259" t="s">
        <v>204</v>
      </c>
      <c r="E289" s="260" t="s">
        <v>561</v>
      </c>
      <c r="F289" s="261" t="s">
        <v>562</v>
      </c>
      <c r="G289" s="262" t="s">
        <v>135</v>
      </c>
      <c r="H289" s="263">
        <v>2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0.0138</v>
      </c>
      <c r="R289" s="222">
        <f>Q289*H289</f>
        <v>0.0276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283</v>
      </c>
      <c r="AT289" s="224" t="s">
        <v>204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211</v>
      </c>
      <c r="BM289" s="224" t="s">
        <v>563</v>
      </c>
    </row>
    <row r="290" s="2" customFormat="1" ht="21.75" customHeight="1">
      <c r="A290" s="38"/>
      <c r="B290" s="39"/>
      <c r="C290" s="259" t="s">
        <v>564</v>
      </c>
      <c r="D290" s="259" t="s">
        <v>204</v>
      </c>
      <c r="E290" s="260" t="s">
        <v>565</v>
      </c>
      <c r="F290" s="261" t="s">
        <v>566</v>
      </c>
      <c r="G290" s="262" t="s">
        <v>135</v>
      </c>
      <c r="H290" s="263">
        <v>1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42</v>
      </c>
      <c r="O290" s="91"/>
      <c r="P290" s="222">
        <f>O290*H290</f>
        <v>0</v>
      </c>
      <c r="Q290" s="222">
        <v>0.0138</v>
      </c>
      <c r="R290" s="222">
        <f>Q290*H290</f>
        <v>0.0138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283</v>
      </c>
      <c r="AT290" s="224" t="s">
        <v>204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211</v>
      </c>
      <c r="BM290" s="224" t="s">
        <v>567</v>
      </c>
    </row>
    <row r="291" s="2" customFormat="1" ht="21.75" customHeight="1">
      <c r="A291" s="38"/>
      <c r="B291" s="39"/>
      <c r="C291" s="212" t="s">
        <v>568</v>
      </c>
      <c r="D291" s="212" t="s">
        <v>132</v>
      </c>
      <c r="E291" s="213" t="s">
        <v>569</v>
      </c>
      <c r="F291" s="214" t="s">
        <v>570</v>
      </c>
      <c r="G291" s="215" t="s">
        <v>135</v>
      </c>
      <c r="H291" s="216">
        <v>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211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211</v>
      </c>
      <c r="BM291" s="224" t="s">
        <v>571</v>
      </c>
    </row>
    <row r="292" s="2" customFormat="1" ht="21.75" customHeight="1">
      <c r="A292" s="38"/>
      <c r="B292" s="39"/>
      <c r="C292" s="259" t="s">
        <v>572</v>
      </c>
      <c r="D292" s="259" t="s">
        <v>204</v>
      </c>
      <c r="E292" s="260" t="s">
        <v>573</v>
      </c>
      <c r="F292" s="261" t="s">
        <v>574</v>
      </c>
      <c r="G292" s="262" t="s">
        <v>135</v>
      </c>
      <c r="H292" s="263">
        <v>1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0.0138</v>
      </c>
      <c r="R292" s="222">
        <f>Q292*H292</f>
        <v>0.0138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283</v>
      </c>
      <c r="AT292" s="224" t="s">
        <v>204</v>
      </c>
      <c r="AU292" s="224" t="s">
        <v>137</v>
      </c>
      <c r="AY292" s="17" t="s">
        <v>129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137</v>
      </c>
      <c r="BK292" s="225">
        <f>ROUND(I292*H292,2)</f>
        <v>0</v>
      </c>
      <c r="BL292" s="17" t="s">
        <v>211</v>
      </c>
      <c r="BM292" s="224" t="s">
        <v>575</v>
      </c>
    </row>
    <row r="293" s="2" customFormat="1" ht="16.5" customHeight="1">
      <c r="A293" s="38"/>
      <c r="B293" s="39"/>
      <c r="C293" s="212" t="s">
        <v>576</v>
      </c>
      <c r="D293" s="212" t="s">
        <v>132</v>
      </c>
      <c r="E293" s="213" t="s">
        <v>577</v>
      </c>
      <c r="F293" s="214" t="s">
        <v>578</v>
      </c>
      <c r="G293" s="215" t="s">
        <v>135</v>
      </c>
      <c r="H293" s="216">
        <v>5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211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211</v>
      </c>
      <c r="BM293" s="224" t="s">
        <v>579</v>
      </c>
    </row>
    <row r="294" s="2" customFormat="1" ht="16.5" customHeight="1">
      <c r="A294" s="38"/>
      <c r="B294" s="39"/>
      <c r="C294" s="259" t="s">
        <v>580</v>
      </c>
      <c r="D294" s="259" t="s">
        <v>204</v>
      </c>
      <c r="E294" s="260" t="s">
        <v>581</v>
      </c>
      <c r="F294" s="261" t="s">
        <v>582</v>
      </c>
      <c r="G294" s="262" t="s">
        <v>135</v>
      </c>
      <c r="H294" s="263">
        <v>5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0.0020999999999999999</v>
      </c>
      <c r="R294" s="222">
        <f>Q294*H294</f>
        <v>0.010499999999999999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283</v>
      </c>
      <c r="AT294" s="224" t="s">
        <v>204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211</v>
      </c>
      <c r="BM294" s="224" t="s">
        <v>583</v>
      </c>
    </row>
    <row r="295" s="2" customFormat="1" ht="16.5" customHeight="1">
      <c r="A295" s="38"/>
      <c r="B295" s="39"/>
      <c r="C295" s="212" t="s">
        <v>317</v>
      </c>
      <c r="D295" s="212" t="s">
        <v>132</v>
      </c>
      <c r="E295" s="213" t="s">
        <v>584</v>
      </c>
      <c r="F295" s="214" t="s">
        <v>585</v>
      </c>
      <c r="G295" s="215" t="s">
        <v>298</v>
      </c>
      <c r="H295" s="216">
        <v>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211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211</v>
      </c>
      <c r="BM295" s="224" t="s">
        <v>586</v>
      </c>
    </row>
    <row r="296" s="2" customFormat="1" ht="16.5" customHeight="1">
      <c r="A296" s="38"/>
      <c r="B296" s="39"/>
      <c r="C296" s="212" t="s">
        <v>587</v>
      </c>
      <c r="D296" s="212" t="s">
        <v>132</v>
      </c>
      <c r="E296" s="213" t="s">
        <v>588</v>
      </c>
      <c r="F296" s="214" t="s">
        <v>589</v>
      </c>
      <c r="G296" s="215" t="s">
        <v>298</v>
      </c>
      <c r="H296" s="216">
        <v>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211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211</v>
      </c>
      <c r="BM296" s="224" t="s">
        <v>590</v>
      </c>
    </row>
    <row r="297" s="2" customFormat="1" ht="21.75" customHeight="1">
      <c r="A297" s="38"/>
      <c r="B297" s="39"/>
      <c r="C297" s="212" t="s">
        <v>591</v>
      </c>
      <c r="D297" s="212" t="s">
        <v>132</v>
      </c>
      <c r="E297" s="213" t="s">
        <v>592</v>
      </c>
      <c r="F297" s="214" t="s">
        <v>593</v>
      </c>
      <c r="G297" s="215" t="s">
        <v>322</v>
      </c>
      <c r="H297" s="216">
        <v>0.092999999999999999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211</v>
      </c>
      <c r="AT297" s="224" t="s">
        <v>132</v>
      </c>
      <c r="AU297" s="224" t="s">
        <v>137</v>
      </c>
      <c r="AY297" s="17" t="s">
        <v>129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137</v>
      </c>
      <c r="BK297" s="225">
        <f>ROUND(I297*H297,2)</f>
        <v>0</v>
      </c>
      <c r="BL297" s="17" t="s">
        <v>211</v>
      </c>
      <c r="BM297" s="224" t="s">
        <v>594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595</v>
      </c>
      <c r="F298" s="210" t="s">
        <v>596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SUM(P299:P306)</f>
        <v>0</v>
      </c>
      <c r="Q298" s="204"/>
      <c r="R298" s="205">
        <f>SUM(R299:R306)</f>
        <v>0.11588399999999999</v>
      </c>
      <c r="S298" s="204"/>
      <c r="T298" s="206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137</v>
      </c>
      <c r="AT298" s="208" t="s">
        <v>75</v>
      </c>
      <c r="AU298" s="208" t="s">
        <v>81</v>
      </c>
      <c r="AY298" s="207" t="s">
        <v>129</v>
      </c>
      <c r="BK298" s="209">
        <f>SUM(BK299:BK306)</f>
        <v>0</v>
      </c>
    </row>
    <row r="299" s="2" customFormat="1" ht="21.75" customHeight="1">
      <c r="A299" s="38"/>
      <c r="B299" s="39"/>
      <c r="C299" s="212" t="s">
        <v>597</v>
      </c>
      <c r="D299" s="212" t="s">
        <v>132</v>
      </c>
      <c r="E299" s="213" t="s">
        <v>598</v>
      </c>
      <c r="F299" s="214" t="s">
        <v>599</v>
      </c>
      <c r="G299" s="215" t="s">
        <v>141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0.00362</v>
      </c>
      <c r="R299" s="222">
        <f>Q299*H299</f>
        <v>0.013032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211</v>
      </c>
      <c r="AT299" s="224" t="s">
        <v>132</v>
      </c>
      <c r="AU299" s="224" t="s">
        <v>137</v>
      </c>
      <c r="AY299" s="17" t="s">
        <v>129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137</v>
      </c>
      <c r="BK299" s="225">
        <f>ROUND(I299*H299,2)</f>
        <v>0</v>
      </c>
      <c r="BL299" s="17" t="s">
        <v>211</v>
      </c>
      <c r="BM299" s="224" t="s">
        <v>600</v>
      </c>
    </row>
    <row r="300" s="13" customFormat="1">
      <c r="A300" s="13"/>
      <c r="B300" s="226"/>
      <c r="C300" s="227"/>
      <c r="D300" s="228" t="s">
        <v>143</v>
      </c>
      <c r="E300" s="229" t="s">
        <v>1</v>
      </c>
      <c r="F300" s="230" t="s">
        <v>170</v>
      </c>
      <c r="G300" s="227"/>
      <c r="H300" s="231">
        <v>3.6000000000000001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143</v>
      </c>
      <c r="AU300" s="237" t="s">
        <v>137</v>
      </c>
      <c r="AV300" s="13" t="s">
        <v>137</v>
      </c>
      <c r="AW300" s="13" t="s">
        <v>32</v>
      </c>
      <c r="AX300" s="13" t="s">
        <v>81</v>
      </c>
      <c r="AY300" s="237" t="s">
        <v>129</v>
      </c>
    </row>
    <row r="301" s="2" customFormat="1" ht="16.5" customHeight="1">
      <c r="A301" s="38"/>
      <c r="B301" s="39"/>
      <c r="C301" s="259" t="s">
        <v>601</v>
      </c>
      <c r="D301" s="259" t="s">
        <v>204</v>
      </c>
      <c r="E301" s="260" t="s">
        <v>602</v>
      </c>
      <c r="F301" s="261" t="s">
        <v>603</v>
      </c>
      <c r="G301" s="262" t="s">
        <v>141</v>
      </c>
      <c r="H301" s="263">
        <v>3.96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0.019199999999999998</v>
      </c>
      <c r="R301" s="222">
        <f>Q301*H301</f>
        <v>0.076031999999999988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283</v>
      </c>
      <c r="AT301" s="224" t="s">
        <v>204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211</v>
      </c>
      <c r="BM301" s="224" t="s">
        <v>604</v>
      </c>
    </row>
    <row r="302" s="13" customFormat="1">
      <c r="A302" s="13"/>
      <c r="B302" s="226"/>
      <c r="C302" s="227"/>
      <c r="D302" s="228" t="s">
        <v>143</v>
      </c>
      <c r="E302" s="227"/>
      <c r="F302" s="230" t="s">
        <v>605</v>
      </c>
      <c r="G302" s="227"/>
      <c r="H302" s="231">
        <v>3.96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143</v>
      </c>
      <c r="AU302" s="237" t="s">
        <v>137</v>
      </c>
      <c r="AV302" s="13" t="s">
        <v>137</v>
      </c>
      <c r="AW302" s="13" t="s">
        <v>4</v>
      </c>
      <c r="AX302" s="13" t="s">
        <v>81</v>
      </c>
      <c r="AY302" s="237" t="s">
        <v>129</v>
      </c>
    </row>
    <row r="303" s="2" customFormat="1" ht="21.75" customHeight="1">
      <c r="A303" s="38"/>
      <c r="B303" s="39"/>
      <c r="C303" s="212" t="s">
        <v>606</v>
      </c>
      <c r="D303" s="212" t="s">
        <v>132</v>
      </c>
      <c r="E303" s="213" t="s">
        <v>607</v>
      </c>
      <c r="F303" s="214" t="s">
        <v>608</v>
      </c>
      <c r="G303" s="215" t="s">
        <v>141</v>
      </c>
      <c r="H303" s="216">
        <v>3.6000000000000001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211</v>
      </c>
      <c r="AT303" s="224" t="s">
        <v>132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211</v>
      </c>
      <c r="BM303" s="224" t="s">
        <v>609</v>
      </c>
    </row>
    <row r="304" s="2" customFormat="1" ht="16.5" customHeight="1">
      <c r="A304" s="38"/>
      <c r="B304" s="39"/>
      <c r="C304" s="212" t="s">
        <v>610</v>
      </c>
      <c r="D304" s="212" t="s">
        <v>132</v>
      </c>
      <c r="E304" s="213" t="s">
        <v>611</v>
      </c>
      <c r="F304" s="214" t="s">
        <v>612</v>
      </c>
      <c r="G304" s="215" t="s">
        <v>141</v>
      </c>
      <c r="H304" s="216">
        <v>3.6000000000000001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0.00029999999999999997</v>
      </c>
      <c r="R304" s="222">
        <f>Q304*H304</f>
        <v>0.00108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211</v>
      </c>
      <c r="AT304" s="224" t="s">
        <v>132</v>
      </c>
      <c r="AU304" s="224" t="s">
        <v>137</v>
      </c>
      <c r="AY304" s="17" t="s">
        <v>129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137</v>
      </c>
      <c r="BK304" s="225">
        <f>ROUND(I304*H304,2)</f>
        <v>0</v>
      </c>
      <c r="BL304" s="17" t="s">
        <v>211</v>
      </c>
      <c r="BM304" s="224" t="s">
        <v>613</v>
      </c>
    </row>
    <row r="305" s="2" customFormat="1" ht="21.75" customHeight="1">
      <c r="A305" s="38"/>
      <c r="B305" s="39"/>
      <c r="C305" s="212" t="s">
        <v>614</v>
      </c>
      <c r="D305" s="212" t="s">
        <v>132</v>
      </c>
      <c r="E305" s="213" t="s">
        <v>615</v>
      </c>
      <c r="F305" s="214" t="s">
        <v>616</v>
      </c>
      <c r="G305" s="215" t="s">
        <v>141</v>
      </c>
      <c r="H305" s="216">
        <v>3.6000000000000001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0.0071500000000000001</v>
      </c>
      <c r="R305" s="222">
        <f>Q305*H305</f>
        <v>0.025740000000000002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211</v>
      </c>
      <c r="AT305" s="224" t="s">
        <v>132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211</v>
      </c>
      <c r="BM305" s="224" t="s">
        <v>617</v>
      </c>
    </row>
    <row r="306" s="2" customFormat="1" ht="21.75" customHeight="1">
      <c r="A306" s="38"/>
      <c r="B306" s="39"/>
      <c r="C306" s="212" t="s">
        <v>618</v>
      </c>
      <c r="D306" s="212" t="s">
        <v>132</v>
      </c>
      <c r="E306" s="213" t="s">
        <v>619</v>
      </c>
      <c r="F306" s="214" t="s">
        <v>620</v>
      </c>
      <c r="G306" s="215" t="s">
        <v>322</v>
      </c>
      <c r="H306" s="216">
        <v>0.11600000000000001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211</v>
      </c>
      <c r="AT306" s="224" t="s">
        <v>132</v>
      </c>
      <c r="AU306" s="224" t="s">
        <v>137</v>
      </c>
      <c r="AY306" s="17" t="s">
        <v>129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137</v>
      </c>
      <c r="BK306" s="225">
        <f>ROUND(I306*H306,2)</f>
        <v>0</v>
      </c>
      <c r="BL306" s="17" t="s">
        <v>211</v>
      </c>
      <c r="BM306" s="224" t="s">
        <v>621</v>
      </c>
    </row>
    <row r="307" s="12" customFormat="1" ht="22.8" customHeight="1">
      <c r="A307" s="12"/>
      <c r="B307" s="196"/>
      <c r="C307" s="197"/>
      <c r="D307" s="198" t="s">
        <v>75</v>
      </c>
      <c r="E307" s="210" t="s">
        <v>622</v>
      </c>
      <c r="F307" s="210" t="s">
        <v>623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SUM(P308:P311)</f>
        <v>0</v>
      </c>
      <c r="Q307" s="204"/>
      <c r="R307" s="205">
        <f>SUM(R308:R311)</f>
        <v>0.000348</v>
      </c>
      <c r="S307" s="204"/>
      <c r="T307" s="206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137</v>
      </c>
      <c r="AT307" s="208" t="s">
        <v>75</v>
      </c>
      <c r="AU307" s="208" t="s">
        <v>81</v>
      </c>
      <c r="AY307" s="207" t="s">
        <v>129</v>
      </c>
      <c r="BK307" s="209">
        <f>SUM(BK308:BK311)</f>
        <v>0</v>
      </c>
    </row>
    <row r="308" s="2" customFormat="1" ht="21.75" customHeight="1">
      <c r="A308" s="38"/>
      <c r="B308" s="39"/>
      <c r="C308" s="212" t="s">
        <v>624</v>
      </c>
      <c r="D308" s="212" t="s">
        <v>132</v>
      </c>
      <c r="E308" s="213" t="s">
        <v>625</v>
      </c>
      <c r="F308" s="214" t="s">
        <v>626</v>
      </c>
      <c r="G308" s="215" t="s">
        <v>147</v>
      </c>
      <c r="H308" s="216">
        <v>1.2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6.9999999999999994E-05</v>
      </c>
      <c r="R308" s="222">
        <f>Q308*H308</f>
        <v>8.3999999999999995E-05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211</v>
      </c>
      <c r="AT308" s="224" t="s">
        <v>132</v>
      </c>
      <c r="AU308" s="224" t="s">
        <v>137</v>
      </c>
      <c r="AY308" s="17" t="s">
        <v>129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137</v>
      </c>
      <c r="BK308" s="225">
        <f>ROUND(I308*H308,2)</f>
        <v>0</v>
      </c>
      <c r="BL308" s="17" t="s">
        <v>211</v>
      </c>
      <c r="BM308" s="224" t="s">
        <v>627</v>
      </c>
    </row>
    <row r="309" s="13" customFormat="1">
      <c r="A309" s="13"/>
      <c r="B309" s="226"/>
      <c r="C309" s="227"/>
      <c r="D309" s="228" t="s">
        <v>143</v>
      </c>
      <c r="E309" s="229" t="s">
        <v>1</v>
      </c>
      <c r="F309" s="230" t="s">
        <v>628</v>
      </c>
      <c r="G309" s="227"/>
      <c r="H309" s="231">
        <v>1.2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143</v>
      </c>
      <c r="AU309" s="237" t="s">
        <v>137</v>
      </c>
      <c r="AV309" s="13" t="s">
        <v>137</v>
      </c>
      <c r="AW309" s="13" t="s">
        <v>32</v>
      </c>
      <c r="AX309" s="13" t="s">
        <v>81</v>
      </c>
      <c r="AY309" s="237" t="s">
        <v>129</v>
      </c>
    </row>
    <row r="310" s="2" customFormat="1" ht="16.5" customHeight="1">
      <c r="A310" s="38"/>
      <c r="B310" s="39"/>
      <c r="C310" s="259" t="s">
        <v>629</v>
      </c>
      <c r="D310" s="259" t="s">
        <v>204</v>
      </c>
      <c r="E310" s="260" t="s">
        <v>630</v>
      </c>
      <c r="F310" s="261" t="s">
        <v>631</v>
      </c>
      <c r="G310" s="262" t="s">
        <v>147</v>
      </c>
      <c r="H310" s="263">
        <v>1.3200000000000001</v>
      </c>
      <c r="I310" s="264"/>
      <c r="J310" s="265">
        <f>ROUND(I310*H310,2)</f>
        <v>0</v>
      </c>
      <c r="K310" s="266"/>
      <c r="L310" s="267"/>
      <c r="M310" s="268" t="s">
        <v>1</v>
      </c>
      <c r="N310" s="269" t="s">
        <v>42</v>
      </c>
      <c r="O310" s="91"/>
      <c r="P310" s="222">
        <f>O310*H310</f>
        <v>0</v>
      </c>
      <c r="Q310" s="222">
        <v>0.00020000000000000001</v>
      </c>
      <c r="R310" s="222">
        <f>Q310*H310</f>
        <v>0.00026400000000000002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283</v>
      </c>
      <c r="AT310" s="224" t="s">
        <v>204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211</v>
      </c>
      <c r="BM310" s="224" t="s">
        <v>632</v>
      </c>
    </row>
    <row r="311" s="13" customFormat="1">
      <c r="A311" s="13"/>
      <c r="B311" s="226"/>
      <c r="C311" s="227"/>
      <c r="D311" s="228" t="s">
        <v>143</v>
      </c>
      <c r="E311" s="227"/>
      <c r="F311" s="230" t="s">
        <v>633</v>
      </c>
      <c r="G311" s="227"/>
      <c r="H311" s="231">
        <v>1.3200000000000001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143</v>
      </c>
      <c r="AU311" s="237" t="s">
        <v>137</v>
      </c>
      <c r="AV311" s="13" t="s">
        <v>137</v>
      </c>
      <c r="AW311" s="13" t="s">
        <v>4</v>
      </c>
      <c r="AX311" s="13" t="s">
        <v>81</v>
      </c>
      <c r="AY311" s="237" t="s">
        <v>129</v>
      </c>
    </row>
    <row r="312" s="12" customFormat="1" ht="22.8" customHeight="1">
      <c r="A312" s="12"/>
      <c r="B312" s="196"/>
      <c r="C312" s="197"/>
      <c r="D312" s="198" t="s">
        <v>75</v>
      </c>
      <c r="E312" s="210" t="s">
        <v>634</v>
      </c>
      <c r="F312" s="210" t="s">
        <v>635</v>
      </c>
      <c r="G312" s="197"/>
      <c r="H312" s="197"/>
      <c r="I312" s="200"/>
      <c r="J312" s="211">
        <f>BK312</f>
        <v>0</v>
      </c>
      <c r="K312" s="197"/>
      <c r="L312" s="202"/>
      <c r="M312" s="203"/>
      <c r="N312" s="204"/>
      <c r="O312" s="204"/>
      <c r="P312" s="205">
        <f>SUM(P313:P327)</f>
        <v>0</v>
      </c>
      <c r="Q312" s="204"/>
      <c r="R312" s="205">
        <f>SUM(R313:R327)</f>
        <v>0.33595168000000003</v>
      </c>
      <c r="S312" s="204"/>
      <c r="T312" s="206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137</v>
      </c>
      <c r="AT312" s="208" t="s">
        <v>75</v>
      </c>
      <c r="AU312" s="208" t="s">
        <v>81</v>
      </c>
      <c r="AY312" s="207" t="s">
        <v>129</v>
      </c>
      <c r="BK312" s="209">
        <f>SUM(BK313:BK327)</f>
        <v>0</v>
      </c>
    </row>
    <row r="313" s="2" customFormat="1" ht="21.75" customHeight="1">
      <c r="A313" s="38"/>
      <c r="B313" s="39"/>
      <c r="C313" s="212" t="s">
        <v>636</v>
      </c>
      <c r="D313" s="212" t="s">
        <v>132</v>
      </c>
      <c r="E313" s="213" t="s">
        <v>637</v>
      </c>
      <c r="F313" s="214" t="s">
        <v>638</v>
      </c>
      <c r="G313" s="215" t="s">
        <v>147</v>
      </c>
      <c r="H313" s="216">
        <v>32.799999999999997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2.0000000000000002E-05</v>
      </c>
      <c r="R313" s="222">
        <f>Q313*H313</f>
        <v>0.00065600000000000001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211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211</v>
      </c>
      <c r="BM313" s="224" t="s">
        <v>639</v>
      </c>
    </row>
    <row r="314" s="13" customFormat="1">
      <c r="A314" s="13"/>
      <c r="B314" s="226"/>
      <c r="C314" s="227"/>
      <c r="D314" s="228" t="s">
        <v>143</v>
      </c>
      <c r="E314" s="229" t="s">
        <v>1</v>
      </c>
      <c r="F314" s="230" t="s">
        <v>266</v>
      </c>
      <c r="G314" s="227"/>
      <c r="H314" s="231">
        <v>9.5999999999999996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32</v>
      </c>
      <c r="AX314" s="13" t="s">
        <v>76</v>
      </c>
      <c r="AY314" s="237" t="s">
        <v>129</v>
      </c>
    </row>
    <row r="315" s="13" customFormat="1">
      <c r="A315" s="13"/>
      <c r="B315" s="226"/>
      <c r="C315" s="227"/>
      <c r="D315" s="228" t="s">
        <v>143</v>
      </c>
      <c r="E315" s="229" t="s">
        <v>1</v>
      </c>
      <c r="F315" s="230" t="s">
        <v>267</v>
      </c>
      <c r="G315" s="227"/>
      <c r="H315" s="231">
        <v>15.699999999999999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143</v>
      </c>
      <c r="AU315" s="237" t="s">
        <v>137</v>
      </c>
      <c r="AV315" s="13" t="s">
        <v>137</v>
      </c>
      <c r="AW315" s="13" t="s">
        <v>32</v>
      </c>
      <c r="AX315" s="13" t="s">
        <v>76</v>
      </c>
      <c r="AY315" s="237" t="s">
        <v>129</v>
      </c>
    </row>
    <row r="316" s="13" customFormat="1">
      <c r="A316" s="13"/>
      <c r="B316" s="226"/>
      <c r="C316" s="227"/>
      <c r="D316" s="228" t="s">
        <v>143</v>
      </c>
      <c r="E316" s="229" t="s">
        <v>1</v>
      </c>
      <c r="F316" s="230" t="s">
        <v>268</v>
      </c>
      <c r="G316" s="227"/>
      <c r="H316" s="231">
        <v>7.5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32</v>
      </c>
      <c r="AX316" s="13" t="s">
        <v>76</v>
      </c>
      <c r="AY316" s="237" t="s">
        <v>129</v>
      </c>
    </row>
    <row r="317" s="15" customFormat="1">
      <c r="A317" s="15"/>
      <c r="B317" s="248"/>
      <c r="C317" s="249"/>
      <c r="D317" s="228" t="s">
        <v>143</v>
      </c>
      <c r="E317" s="250" t="s">
        <v>1</v>
      </c>
      <c r="F317" s="251" t="s">
        <v>181</v>
      </c>
      <c r="G317" s="249"/>
      <c r="H317" s="252">
        <v>32.799999999999997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143</v>
      </c>
      <c r="AU317" s="258" t="s">
        <v>137</v>
      </c>
      <c r="AV317" s="15" t="s">
        <v>136</v>
      </c>
      <c r="AW317" s="15" t="s">
        <v>32</v>
      </c>
      <c r="AX317" s="15" t="s">
        <v>81</v>
      </c>
      <c r="AY317" s="258" t="s">
        <v>129</v>
      </c>
    </row>
    <row r="318" s="2" customFormat="1" ht="16.5" customHeight="1">
      <c r="A318" s="38"/>
      <c r="B318" s="39"/>
      <c r="C318" s="259" t="s">
        <v>640</v>
      </c>
      <c r="D318" s="259" t="s">
        <v>204</v>
      </c>
      <c r="E318" s="260" t="s">
        <v>641</v>
      </c>
      <c r="F318" s="261" t="s">
        <v>642</v>
      </c>
      <c r="G318" s="262" t="s">
        <v>147</v>
      </c>
      <c r="H318" s="263">
        <v>34.112000000000002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0.010233599999999999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283</v>
      </c>
      <c r="AT318" s="224" t="s">
        <v>204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211</v>
      </c>
      <c r="BM318" s="224" t="s">
        <v>643</v>
      </c>
    </row>
    <row r="319" s="13" customFormat="1">
      <c r="A319" s="13"/>
      <c r="B319" s="226"/>
      <c r="C319" s="227"/>
      <c r="D319" s="228" t="s">
        <v>143</v>
      </c>
      <c r="E319" s="227"/>
      <c r="F319" s="230" t="s">
        <v>644</v>
      </c>
      <c r="G319" s="227"/>
      <c r="H319" s="231">
        <v>34.112000000000002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143</v>
      </c>
      <c r="AU319" s="237" t="s">
        <v>137</v>
      </c>
      <c r="AV319" s="13" t="s">
        <v>137</v>
      </c>
      <c r="AW319" s="13" t="s">
        <v>4</v>
      </c>
      <c r="AX319" s="13" t="s">
        <v>81</v>
      </c>
      <c r="AY319" s="237" t="s">
        <v>129</v>
      </c>
    </row>
    <row r="320" s="2" customFormat="1" ht="16.5" customHeight="1">
      <c r="A320" s="38"/>
      <c r="B320" s="39"/>
      <c r="C320" s="212" t="s">
        <v>645</v>
      </c>
      <c r="D320" s="212" t="s">
        <v>132</v>
      </c>
      <c r="E320" s="213" t="s">
        <v>646</v>
      </c>
      <c r="F320" s="214" t="s">
        <v>647</v>
      </c>
      <c r="G320" s="215" t="s">
        <v>141</v>
      </c>
      <c r="H320" s="216">
        <v>39.200000000000003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0.00027</v>
      </c>
      <c r="R320" s="222">
        <f>Q320*H320</f>
        <v>0.010584000000000001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211</v>
      </c>
      <c r="AT320" s="224" t="s">
        <v>132</v>
      </c>
      <c r="AU320" s="224" t="s">
        <v>137</v>
      </c>
      <c r="AY320" s="17" t="s">
        <v>129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137</v>
      </c>
      <c r="BK320" s="225">
        <f>ROUND(I320*H320,2)</f>
        <v>0</v>
      </c>
      <c r="BL320" s="17" t="s">
        <v>211</v>
      </c>
      <c r="BM320" s="224" t="s">
        <v>648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649</v>
      </c>
      <c r="G321" s="227"/>
      <c r="H321" s="231">
        <v>39.200000000000003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81</v>
      </c>
      <c r="AY321" s="237" t="s">
        <v>129</v>
      </c>
    </row>
    <row r="322" s="2" customFormat="1" ht="16.5" customHeight="1">
      <c r="A322" s="38"/>
      <c r="B322" s="39"/>
      <c r="C322" s="259" t="s">
        <v>650</v>
      </c>
      <c r="D322" s="259" t="s">
        <v>204</v>
      </c>
      <c r="E322" s="260" t="s">
        <v>651</v>
      </c>
      <c r="F322" s="261" t="s">
        <v>652</v>
      </c>
      <c r="G322" s="262" t="s">
        <v>141</v>
      </c>
      <c r="H322" s="263">
        <v>40.768000000000001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42</v>
      </c>
      <c r="O322" s="91"/>
      <c r="P322" s="222">
        <f>O322*H322</f>
        <v>0</v>
      </c>
      <c r="Q322" s="222">
        <v>0.0025600000000000002</v>
      </c>
      <c r="R322" s="222">
        <f>Q322*H322</f>
        <v>0.10436608000000001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283</v>
      </c>
      <c r="AT322" s="224" t="s">
        <v>204</v>
      </c>
      <c r="AU322" s="224" t="s">
        <v>137</v>
      </c>
      <c r="AY322" s="17" t="s">
        <v>129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137</v>
      </c>
      <c r="BK322" s="225">
        <f>ROUND(I322*H322,2)</f>
        <v>0</v>
      </c>
      <c r="BL322" s="17" t="s">
        <v>211</v>
      </c>
      <c r="BM322" s="224" t="s">
        <v>653</v>
      </c>
    </row>
    <row r="323" s="13" customFormat="1">
      <c r="A323" s="13"/>
      <c r="B323" s="226"/>
      <c r="C323" s="227"/>
      <c r="D323" s="228" t="s">
        <v>143</v>
      </c>
      <c r="E323" s="227"/>
      <c r="F323" s="230" t="s">
        <v>654</v>
      </c>
      <c r="G323" s="227"/>
      <c r="H323" s="231">
        <v>40.768000000000001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143</v>
      </c>
      <c r="AU323" s="237" t="s">
        <v>137</v>
      </c>
      <c r="AV323" s="13" t="s">
        <v>137</v>
      </c>
      <c r="AW323" s="13" t="s">
        <v>4</v>
      </c>
      <c r="AX323" s="13" t="s">
        <v>81</v>
      </c>
      <c r="AY323" s="237" t="s">
        <v>129</v>
      </c>
    </row>
    <row r="324" s="2" customFormat="1" ht="16.5" customHeight="1">
      <c r="A324" s="38"/>
      <c r="B324" s="39"/>
      <c r="C324" s="212" t="s">
        <v>655</v>
      </c>
      <c r="D324" s="212" t="s">
        <v>132</v>
      </c>
      <c r="E324" s="213" t="s">
        <v>656</v>
      </c>
      <c r="F324" s="214" t="s">
        <v>657</v>
      </c>
      <c r="G324" s="215" t="s">
        <v>141</v>
      </c>
      <c r="H324" s="216">
        <v>39.200000000000003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211</v>
      </c>
      <c r="AT324" s="224" t="s">
        <v>132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211</v>
      </c>
      <c r="BM324" s="224" t="s">
        <v>658</v>
      </c>
    </row>
    <row r="325" s="2" customFormat="1" ht="16.5" customHeight="1">
      <c r="A325" s="38"/>
      <c r="B325" s="39"/>
      <c r="C325" s="212" t="s">
        <v>659</v>
      </c>
      <c r="D325" s="212" t="s">
        <v>132</v>
      </c>
      <c r="E325" s="213" t="s">
        <v>660</v>
      </c>
      <c r="F325" s="214" t="s">
        <v>661</v>
      </c>
      <c r="G325" s="215" t="s">
        <v>141</v>
      </c>
      <c r="H325" s="216">
        <v>39.200000000000003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211</v>
      </c>
      <c r="AT325" s="224" t="s">
        <v>132</v>
      </c>
      <c r="AU325" s="224" t="s">
        <v>137</v>
      </c>
      <c r="AY325" s="17" t="s">
        <v>129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137</v>
      </c>
      <c r="BK325" s="225">
        <f>ROUND(I325*H325,2)</f>
        <v>0</v>
      </c>
      <c r="BL325" s="17" t="s">
        <v>211</v>
      </c>
      <c r="BM325" s="224" t="s">
        <v>662</v>
      </c>
    </row>
    <row r="326" s="2" customFormat="1" ht="21.75" customHeight="1">
      <c r="A326" s="38"/>
      <c r="B326" s="39"/>
      <c r="C326" s="212" t="s">
        <v>663</v>
      </c>
      <c r="D326" s="212" t="s">
        <v>132</v>
      </c>
      <c r="E326" s="213" t="s">
        <v>664</v>
      </c>
      <c r="F326" s="214" t="s">
        <v>665</v>
      </c>
      <c r="G326" s="215" t="s">
        <v>141</v>
      </c>
      <c r="H326" s="216">
        <v>39.200000000000003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0.0053600000000000002</v>
      </c>
      <c r="R326" s="222">
        <f>Q326*H326</f>
        <v>0.21011200000000002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211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211</v>
      </c>
      <c r="BM326" s="224" t="s">
        <v>666</v>
      </c>
    </row>
    <row r="327" s="2" customFormat="1" ht="21.75" customHeight="1">
      <c r="A327" s="38"/>
      <c r="B327" s="39"/>
      <c r="C327" s="212" t="s">
        <v>667</v>
      </c>
      <c r="D327" s="212" t="s">
        <v>132</v>
      </c>
      <c r="E327" s="213" t="s">
        <v>668</v>
      </c>
      <c r="F327" s="214" t="s">
        <v>669</v>
      </c>
      <c r="G327" s="215" t="s">
        <v>322</v>
      </c>
      <c r="H327" s="216">
        <v>0.33600000000000002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211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211</v>
      </c>
      <c r="BM327" s="224" t="s">
        <v>670</v>
      </c>
    </row>
    <row r="328" s="12" customFormat="1" ht="22.8" customHeight="1">
      <c r="A328" s="12"/>
      <c r="B328" s="196"/>
      <c r="C328" s="197"/>
      <c r="D328" s="198" t="s">
        <v>75</v>
      </c>
      <c r="E328" s="210" t="s">
        <v>671</v>
      </c>
      <c r="F328" s="210" t="s">
        <v>672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SUM(P329:P347)</f>
        <v>0</v>
      </c>
      <c r="Q328" s="204"/>
      <c r="R328" s="205">
        <f>SUM(R329:R347)</f>
        <v>0.44714939999999997</v>
      </c>
      <c r="S328" s="204"/>
      <c r="T328" s="206">
        <f>SUM(T329:T347)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137</v>
      </c>
      <c r="AT328" s="208" t="s">
        <v>75</v>
      </c>
      <c r="AU328" s="208" t="s">
        <v>81</v>
      </c>
      <c r="AY328" s="207" t="s">
        <v>129</v>
      </c>
      <c r="BK328" s="209">
        <f>SUM(BK329:BK347)</f>
        <v>0</v>
      </c>
    </row>
    <row r="329" s="2" customFormat="1" ht="21.75" customHeight="1">
      <c r="A329" s="38"/>
      <c r="B329" s="39"/>
      <c r="C329" s="212" t="s">
        <v>673</v>
      </c>
      <c r="D329" s="212" t="s">
        <v>132</v>
      </c>
      <c r="E329" s="213" t="s">
        <v>674</v>
      </c>
      <c r="F329" s="214" t="s">
        <v>675</v>
      </c>
      <c r="G329" s="215" t="s">
        <v>141</v>
      </c>
      <c r="H329" s="216">
        <v>21.5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0.064500000000000002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211</v>
      </c>
      <c r="AT329" s="224" t="s">
        <v>132</v>
      </c>
      <c r="AU329" s="224" t="s">
        <v>137</v>
      </c>
      <c r="AY329" s="17" t="s">
        <v>129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137</v>
      </c>
      <c r="BK329" s="225">
        <f>ROUND(I329*H329,2)</f>
        <v>0</v>
      </c>
      <c r="BL329" s="17" t="s">
        <v>211</v>
      </c>
      <c r="BM329" s="224" t="s">
        <v>676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677</v>
      </c>
      <c r="G330" s="227"/>
      <c r="H330" s="231">
        <v>12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3" customFormat="1">
      <c r="A331" s="13"/>
      <c r="B331" s="226"/>
      <c r="C331" s="227"/>
      <c r="D331" s="228" t="s">
        <v>143</v>
      </c>
      <c r="E331" s="229" t="s">
        <v>1</v>
      </c>
      <c r="F331" s="230" t="s">
        <v>678</v>
      </c>
      <c r="G331" s="227"/>
      <c r="H331" s="231">
        <v>7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32</v>
      </c>
      <c r="AX331" s="13" t="s">
        <v>76</v>
      </c>
      <c r="AY331" s="237" t="s">
        <v>129</v>
      </c>
    </row>
    <row r="332" s="13" customFormat="1">
      <c r="A332" s="13"/>
      <c r="B332" s="226"/>
      <c r="C332" s="227"/>
      <c r="D332" s="228" t="s">
        <v>143</v>
      </c>
      <c r="E332" s="229" t="s">
        <v>1</v>
      </c>
      <c r="F332" s="230" t="s">
        <v>679</v>
      </c>
      <c r="G332" s="227"/>
      <c r="H332" s="231">
        <v>2.5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143</v>
      </c>
      <c r="AU332" s="237" t="s">
        <v>137</v>
      </c>
      <c r="AV332" s="13" t="s">
        <v>137</v>
      </c>
      <c r="AW332" s="13" t="s">
        <v>32</v>
      </c>
      <c r="AX332" s="13" t="s">
        <v>76</v>
      </c>
      <c r="AY332" s="237" t="s">
        <v>129</v>
      </c>
    </row>
    <row r="333" s="15" customFormat="1">
      <c r="A333" s="15"/>
      <c r="B333" s="248"/>
      <c r="C333" s="249"/>
      <c r="D333" s="228" t="s">
        <v>143</v>
      </c>
      <c r="E333" s="250" t="s">
        <v>1</v>
      </c>
      <c r="F333" s="251" t="s">
        <v>181</v>
      </c>
      <c r="G333" s="249"/>
      <c r="H333" s="252">
        <v>21.5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143</v>
      </c>
      <c r="AU333" s="258" t="s">
        <v>137</v>
      </c>
      <c r="AV333" s="15" t="s">
        <v>136</v>
      </c>
      <c r="AW333" s="15" t="s">
        <v>32</v>
      </c>
      <c r="AX333" s="15" t="s">
        <v>81</v>
      </c>
      <c r="AY333" s="258" t="s">
        <v>129</v>
      </c>
    </row>
    <row r="334" s="2" customFormat="1" ht="16.5" customHeight="1">
      <c r="A334" s="38"/>
      <c r="B334" s="39"/>
      <c r="C334" s="259" t="s">
        <v>680</v>
      </c>
      <c r="D334" s="259" t="s">
        <v>204</v>
      </c>
      <c r="E334" s="260" t="s">
        <v>681</v>
      </c>
      <c r="F334" s="261" t="s">
        <v>682</v>
      </c>
      <c r="G334" s="262" t="s">
        <v>141</v>
      </c>
      <c r="H334" s="263">
        <v>23.649999999999999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0.27906999999999998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283</v>
      </c>
      <c r="AT334" s="224" t="s">
        <v>204</v>
      </c>
      <c r="AU334" s="224" t="s">
        <v>137</v>
      </c>
      <c r="AY334" s="17" t="s">
        <v>129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137</v>
      </c>
      <c r="BK334" s="225">
        <f>ROUND(I334*H334,2)</f>
        <v>0</v>
      </c>
      <c r="BL334" s="17" t="s">
        <v>211</v>
      </c>
      <c r="BM334" s="224" t="s">
        <v>683</v>
      </c>
    </row>
    <row r="335" s="13" customFormat="1">
      <c r="A335" s="13"/>
      <c r="B335" s="226"/>
      <c r="C335" s="227"/>
      <c r="D335" s="228" t="s">
        <v>143</v>
      </c>
      <c r="E335" s="227"/>
      <c r="F335" s="230" t="s">
        <v>684</v>
      </c>
      <c r="G335" s="227"/>
      <c r="H335" s="231">
        <v>23.649999999999999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143</v>
      </c>
      <c r="AU335" s="237" t="s">
        <v>137</v>
      </c>
      <c r="AV335" s="13" t="s">
        <v>137</v>
      </c>
      <c r="AW335" s="13" t="s">
        <v>4</v>
      </c>
      <c r="AX335" s="13" t="s">
        <v>81</v>
      </c>
      <c r="AY335" s="237" t="s">
        <v>129</v>
      </c>
    </row>
    <row r="336" s="2" customFormat="1" ht="21.75" customHeight="1">
      <c r="A336" s="38"/>
      <c r="B336" s="39"/>
      <c r="C336" s="212" t="s">
        <v>685</v>
      </c>
      <c r="D336" s="212" t="s">
        <v>132</v>
      </c>
      <c r="E336" s="213" t="s">
        <v>686</v>
      </c>
      <c r="F336" s="214" t="s">
        <v>687</v>
      </c>
      <c r="G336" s="215" t="s">
        <v>141</v>
      </c>
      <c r="H336" s="216">
        <v>21.5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211</v>
      </c>
      <c r="AT336" s="224" t="s">
        <v>132</v>
      </c>
      <c r="AU336" s="224" t="s">
        <v>137</v>
      </c>
      <c r="AY336" s="17" t="s">
        <v>129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137</v>
      </c>
      <c r="BK336" s="225">
        <f>ROUND(I336*H336,2)</f>
        <v>0</v>
      </c>
      <c r="BL336" s="17" t="s">
        <v>211</v>
      </c>
      <c r="BM336" s="224" t="s">
        <v>688</v>
      </c>
    </row>
    <row r="337" s="2" customFormat="1" ht="21.75" customHeight="1">
      <c r="A337" s="38"/>
      <c r="B337" s="39"/>
      <c r="C337" s="212" t="s">
        <v>689</v>
      </c>
      <c r="D337" s="212" t="s">
        <v>132</v>
      </c>
      <c r="E337" s="213" t="s">
        <v>690</v>
      </c>
      <c r="F337" s="214" t="s">
        <v>691</v>
      </c>
      <c r="G337" s="215" t="s">
        <v>141</v>
      </c>
      <c r="H337" s="216">
        <v>11.199999999999999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0.089599999999999999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211</v>
      </c>
      <c r="AT337" s="224" t="s">
        <v>132</v>
      </c>
      <c r="AU337" s="224" t="s">
        <v>137</v>
      </c>
      <c r="AY337" s="17" t="s">
        <v>129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137</v>
      </c>
      <c r="BK337" s="225">
        <f>ROUND(I337*H337,2)</f>
        <v>0</v>
      </c>
      <c r="BL337" s="17" t="s">
        <v>211</v>
      </c>
      <c r="BM337" s="224" t="s">
        <v>692</v>
      </c>
    </row>
    <row r="338" s="14" customFormat="1">
      <c r="A338" s="14"/>
      <c r="B338" s="238"/>
      <c r="C338" s="239"/>
      <c r="D338" s="228" t="s">
        <v>143</v>
      </c>
      <c r="E338" s="240" t="s">
        <v>1</v>
      </c>
      <c r="F338" s="241" t="s">
        <v>693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143</v>
      </c>
      <c r="AU338" s="247" t="s">
        <v>137</v>
      </c>
      <c r="AV338" s="14" t="s">
        <v>81</v>
      </c>
      <c r="AW338" s="14" t="s">
        <v>32</v>
      </c>
      <c r="AX338" s="14" t="s">
        <v>76</v>
      </c>
      <c r="AY338" s="24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694</v>
      </c>
      <c r="G339" s="227"/>
      <c r="H339" s="231">
        <v>2.3999999999999999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3" customFormat="1">
      <c r="A340" s="13"/>
      <c r="B340" s="226"/>
      <c r="C340" s="227"/>
      <c r="D340" s="228" t="s">
        <v>143</v>
      </c>
      <c r="E340" s="229" t="s">
        <v>1</v>
      </c>
      <c r="F340" s="230" t="s">
        <v>695</v>
      </c>
      <c r="G340" s="227"/>
      <c r="H340" s="231">
        <v>8.8000000000000007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143</v>
      </c>
      <c r="AU340" s="237" t="s">
        <v>137</v>
      </c>
      <c r="AV340" s="13" t="s">
        <v>137</v>
      </c>
      <c r="AW340" s="13" t="s">
        <v>32</v>
      </c>
      <c r="AX340" s="13" t="s">
        <v>76</v>
      </c>
      <c r="AY340" s="237" t="s">
        <v>129</v>
      </c>
    </row>
    <row r="341" s="15" customFormat="1">
      <c r="A341" s="15"/>
      <c r="B341" s="248"/>
      <c r="C341" s="249"/>
      <c r="D341" s="228" t="s">
        <v>143</v>
      </c>
      <c r="E341" s="250" t="s">
        <v>1</v>
      </c>
      <c r="F341" s="251" t="s">
        <v>181</v>
      </c>
      <c r="G341" s="249"/>
      <c r="H341" s="252">
        <v>11.199999999999999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143</v>
      </c>
      <c r="AU341" s="258" t="s">
        <v>137</v>
      </c>
      <c r="AV341" s="15" t="s">
        <v>136</v>
      </c>
      <c r="AW341" s="15" t="s">
        <v>32</v>
      </c>
      <c r="AX341" s="15" t="s">
        <v>81</v>
      </c>
      <c r="AY341" s="258" t="s">
        <v>129</v>
      </c>
    </row>
    <row r="342" s="2" customFormat="1" ht="21.75" customHeight="1">
      <c r="A342" s="38"/>
      <c r="B342" s="39"/>
      <c r="C342" s="212" t="s">
        <v>696</v>
      </c>
      <c r="D342" s="212" t="s">
        <v>132</v>
      </c>
      <c r="E342" s="213" t="s">
        <v>697</v>
      </c>
      <c r="F342" s="214" t="s">
        <v>698</v>
      </c>
      <c r="G342" s="215" t="s">
        <v>147</v>
      </c>
      <c r="H342" s="216">
        <v>17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0.0052700000000000004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211</v>
      </c>
      <c r="AT342" s="224" t="s">
        <v>132</v>
      </c>
      <c r="AU342" s="224" t="s">
        <v>137</v>
      </c>
      <c r="AY342" s="17" t="s">
        <v>129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137</v>
      </c>
      <c r="BK342" s="225">
        <f>ROUND(I342*H342,2)</f>
        <v>0</v>
      </c>
      <c r="BL342" s="17" t="s">
        <v>211</v>
      </c>
      <c r="BM342" s="224" t="s">
        <v>699</v>
      </c>
    </row>
    <row r="343" s="13" customFormat="1">
      <c r="A343" s="13"/>
      <c r="B343" s="226"/>
      <c r="C343" s="227"/>
      <c r="D343" s="228" t="s">
        <v>143</v>
      </c>
      <c r="E343" s="229" t="s">
        <v>1</v>
      </c>
      <c r="F343" s="230" t="s">
        <v>700</v>
      </c>
      <c r="G343" s="227"/>
      <c r="H343" s="231">
        <v>17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143</v>
      </c>
      <c r="AU343" s="237" t="s">
        <v>137</v>
      </c>
      <c r="AV343" s="13" t="s">
        <v>137</v>
      </c>
      <c r="AW343" s="13" t="s">
        <v>32</v>
      </c>
      <c r="AX343" s="13" t="s">
        <v>81</v>
      </c>
      <c r="AY343" s="237" t="s">
        <v>129</v>
      </c>
    </row>
    <row r="344" s="2" customFormat="1" ht="21.75" customHeight="1">
      <c r="A344" s="38"/>
      <c r="B344" s="39"/>
      <c r="C344" s="212" t="s">
        <v>701</v>
      </c>
      <c r="D344" s="212" t="s">
        <v>132</v>
      </c>
      <c r="E344" s="213" t="s">
        <v>702</v>
      </c>
      <c r="F344" s="214" t="s">
        <v>703</v>
      </c>
      <c r="G344" s="215" t="s">
        <v>147</v>
      </c>
      <c r="H344" s="216">
        <v>8.6899999999999995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0.00025999999999999998</v>
      </c>
      <c r="R344" s="222">
        <f>Q344*H344</f>
        <v>0.0022593999999999995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211</v>
      </c>
      <c r="AT344" s="224" t="s">
        <v>132</v>
      </c>
      <c r="AU344" s="224" t="s">
        <v>137</v>
      </c>
      <c r="AY344" s="17" t="s">
        <v>129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137</v>
      </c>
      <c r="BK344" s="225">
        <f>ROUND(I344*H344,2)</f>
        <v>0</v>
      </c>
      <c r="BL344" s="17" t="s">
        <v>211</v>
      </c>
      <c r="BM344" s="224" t="s">
        <v>704</v>
      </c>
    </row>
    <row r="345" s="13" customFormat="1">
      <c r="A345" s="13"/>
      <c r="B345" s="226"/>
      <c r="C345" s="227"/>
      <c r="D345" s="228" t="s">
        <v>143</v>
      </c>
      <c r="E345" s="229" t="s">
        <v>1</v>
      </c>
      <c r="F345" s="230" t="s">
        <v>705</v>
      </c>
      <c r="G345" s="227"/>
      <c r="H345" s="231">
        <v>8.6899999999999995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143</v>
      </c>
      <c r="AU345" s="237" t="s">
        <v>137</v>
      </c>
      <c r="AV345" s="13" t="s">
        <v>137</v>
      </c>
      <c r="AW345" s="13" t="s">
        <v>32</v>
      </c>
      <c r="AX345" s="13" t="s">
        <v>81</v>
      </c>
      <c r="AY345" s="237" t="s">
        <v>129</v>
      </c>
    </row>
    <row r="346" s="2" customFormat="1" ht="16.5" customHeight="1">
      <c r="A346" s="38"/>
      <c r="B346" s="39"/>
      <c r="C346" s="212" t="s">
        <v>706</v>
      </c>
      <c r="D346" s="212" t="s">
        <v>132</v>
      </c>
      <c r="E346" s="213" t="s">
        <v>707</v>
      </c>
      <c r="F346" s="214" t="s">
        <v>708</v>
      </c>
      <c r="G346" s="215" t="s">
        <v>141</v>
      </c>
      <c r="H346" s="216">
        <v>21.5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0.00029999999999999997</v>
      </c>
      <c r="R346" s="222">
        <f>Q346*H346</f>
        <v>0.0064499999999999991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211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211</v>
      </c>
      <c r="BM346" s="224" t="s">
        <v>709</v>
      </c>
    </row>
    <row r="347" s="2" customFormat="1" ht="21.75" customHeight="1">
      <c r="A347" s="38"/>
      <c r="B347" s="39"/>
      <c r="C347" s="212" t="s">
        <v>710</v>
      </c>
      <c r="D347" s="212" t="s">
        <v>132</v>
      </c>
      <c r="E347" s="213" t="s">
        <v>711</v>
      </c>
      <c r="F347" s="214" t="s">
        <v>712</v>
      </c>
      <c r="G347" s="215" t="s">
        <v>322</v>
      </c>
      <c r="H347" s="216">
        <v>0.44700000000000001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211</v>
      </c>
      <c r="AT347" s="224" t="s">
        <v>132</v>
      </c>
      <c r="AU347" s="224" t="s">
        <v>137</v>
      </c>
      <c r="AY347" s="17" t="s">
        <v>129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137</v>
      </c>
      <c r="BK347" s="225">
        <f>ROUND(I347*H347,2)</f>
        <v>0</v>
      </c>
      <c r="BL347" s="17" t="s">
        <v>211</v>
      </c>
      <c r="BM347" s="224" t="s">
        <v>713</v>
      </c>
    </row>
    <row r="348" s="12" customFormat="1" ht="22.8" customHeight="1">
      <c r="A348" s="12"/>
      <c r="B348" s="196"/>
      <c r="C348" s="197"/>
      <c r="D348" s="198" t="s">
        <v>75</v>
      </c>
      <c r="E348" s="210" t="s">
        <v>714</v>
      </c>
      <c r="F348" s="210" t="s">
        <v>715</v>
      </c>
      <c r="G348" s="197"/>
      <c r="H348" s="197"/>
      <c r="I348" s="200"/>
      <c r="J348" s="211">
        <f>BK348</f>
        <v>0</v>
      </c>
      <c r="K348" s="197"/>
      <c r="L348" s="202"/>
      <c r="M348" s="203"/>
      <c r="N348" s="204"/>
      <c r="O348" s="204"/>
      <c r="P348" s="205">
        <f>SUM(P349:P355)</f>
        <v>0</v>
      </c>
      <c r="Q348" s="204"/>
      <c r="R348" s="205">
        <f>SUM(R349:R355)</f>
        <v>0.010218</v>
      </c>
      <c r="S348" s="204"/>
      <c r="T348" s="206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7" t="s">
        <v>137</v>
      </c>
      <c r="AT348" s="208" t="s">
        <v>75</v>
      </c>
      <c r="AU348" s="208" t="s">
        <v>81</v>
      </c>
      <c r="AY348" s="207" t="s">
        <v>129</v>
      </c>
      <c r="BK348" s="209">
        <f>SUM(BK349:BK355)</f>
        <v>0</v>
      </c>
    </row>
    <row r="349" s="2" customFormat="1" ht="21.75" customHeight="1">
      <c r="A349" s="38"/>
      <c r="B349" s="39"/>
      <c r="C349" s="212" t="s">
        <v>716</v>
      </c>
      <c r="D349" s="212" t="s">
        <v>132</v>
      </c>
      <c r="E349" s="213" t="s">
        <v>717</v>
      </c>
      <c r="F349" s="214" t="s">
        <v>718</v>
      </c>
      <c r="G349" s="215" t="s">
        <v>141</v>
      </c>
      <c r="H349" s="216">
        <v>3.2999999999999998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211</v>
      </c>
      <c r="AT349" s="224" t="s">
        <v>132</v>
      </c>
      <c r="AU349" s="224" t="s">
        <v>137</v>
      </c>
      <c r="AY349" s="17" t="s">
        <v>129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137</v>
      </c>
      <c r="BK349" s="225">
        <f>ROUND(I349*H349,2)</f>
        <v>0</v>
      </c>
      <c r="BL349" s="17" t="s">
        <v>211</v>
      </c>
      <c r="BM349" s="224" t="s">
        <v>719</v>
      </c>
    </row>
    <row r="350" s="14" customFormat="1">
      <c r="A350" s="14"/>
      <c r="B350" s="238"/>
      <c r="C350" s="239"/>
      <c r="D350" s="228" t="s">
        <v>143</v>
      </c>
      <c r="E350" s="240" t="s">
        <v>1</v>
      </c>
      <c r="F350" s="241" t="s">
        <v>720</v>
      </c>
      <c r="G350" s="239"/>
      <c r="H350" s="240" t="s">
        <v>1</v>
      </c>
      <c r="I350" s="242"/>
      <c r="J350" s="239"/>
      <c r="K350" s="239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143</v>
      </c>
      <c r="AU350" s="247" t="s">
        <v>137</v>
      </c>
      <c r="AV350" s="14" t="s">
        <v>81</v>
      </c>
      <c r="AW350" s="14" t="s">
        <v>32</v>
      </c>
      <c r="AX350" s="14" t="s">
        <v>76</v>
      </c>
      <c r="AY350" s="247" t="s">
        <v>129</v>
      </c>
    </row>
    <row r="351" s="13" customFormat="1">
      <c r="A351" s="13"/>
      <c r="B351" s="226"/>
      <c r="C351" s="227"/>
      <c r="D351" s="228" t="s">
        <v>143</v>
      </c>
      <c r="E351" s="229" t="s">
        <v>1</v>
      </c>
      <c r="F351" s="230" t="s">
        <v>721</v>
      </c>
      <c r="G351" s="227"/>
      <c r="H351" s="231">
        <v>3.2999999999999998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143</v>
      </c>
      <c r="AU351" s="237" t="s">
        <v>137</v>
      </c>
      <c r="AV351" s="13" t="s">
        <v>137</v>
      </c>
      <c r="AW351" s="13" t="s">
        <v>32</v>
      </c>
      <c r="AX351" s="13" t="s">
        <v>81</v>
      </c>
      <c r="AY351" s="237" t="s">
        <v>129</v>
      </c>
    </row>
    <row r="352" s="2" customFormat="1" ht="21.75" customHeight="1">
      <c r="A352" s="38"/>
      <c r="B352" s="39"/>
      <c r="C352" s="212" t="s">
        <v>722</v>
      </c>
      <c r="D352" s="212" t="s">
        <v>132</v>
      </c>
      <c r="E352" s="213" t="s">
        <v>723</v>
      </c>
      <c r="F352" s="214" t="s">
        <v>724</v>
      </c>
      <c r="G352" s="215" t="s">
        <v>141</v>
      </c>
      <c r="H352" s="216">
        <v>6.5999999999999996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0.00023000000000000001</v>
      </c>
      <c r="R352" s="222">
        <f>Q352*H352</f>
        <v>0.001518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211</v>
      </c>
      <c r="AT352" s="224" t="s">
        <v>132</v>
      </c>
      <c r="AU352" s="224" t="s">
        <v>137</v>
      </c>
      <c r="AY352" s="17" t="s">
        <v>129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137</v>
      </c>
      <c r="BK352" s="225">
        <f>ROUND(I352*H352,2)</f>
        <v>0</v>
      </c>
      <c r="BL352" s="17" t="s">
        <v>211</v>
      </c>
      <c r="BM352" s="224" t="s">
        <v>725</v>
      </c>
    </row>
    <row r="353" s="14" customFormat="1">
      <c r="A353" s="14"/>
      <c r="B353" s="238"/>
      <c r="C353" s="239"/>
      <c r="D353" s="228" t="s">
        <v>143</v>
      </c>
      <c r="E353" s="240" t="s">
        <v>1</v>
      </c>
      <c r="F353" s="241" t="s">
        <v>726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143</v>
      </c>
      <c r="AU353" s="247" t="s">
        <v>137</v>
      </c>
      <c r="AV353" s="14" t="s">
        <v>81</v>
      </c>
      <c r="AW353" s="14" t="s">
        <v>32</v>
      </c>
      <c r="AX353" s="14" t="s">
        <v>76</v>
      </c>
      <c r="AY353" s="247" t="s">
        <v>129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727</v>
      </c>
      <c r="G354" s="227"/>
      <c r="H354" s="231">
        <v>6.5999999999999996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16.5" customHeight="1">
      <c r="A355" s="38"/>
      <c r="B355" s="39"/>
      <c r="C355" s="212" t="s">
        <v>728</v>
      </c>
      <c r="D355" s="212" t="s">
        <v>132</v>
      </c>
      <c r="E355" s="213" t="s">
        <v>729</v>
      </c>
      <c r="F355" s="214" t="s">
        <v>730</v>
      </c>
      <c r="G355" s="215" t="s">
        <v>141</v>
      </c>
      <c r="H355" s="216">
        <v>15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0.00058</v>
      </c>
      <c r="R355" s="222">
        <f>Q355*H355</f>
        <v>0.0086999999999999994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211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211</v>
      </c>
      <c r="BM355" s="224" t="s">
        <v>731</v>
      </c>
    </row>
    <row r="356" s="12" customFormat="1" ht="22.8" customHeight="1">
      <c r="A356" s="12"/>
      <c r="B356" s="196"/>
      <c r="C356" s="197"/>
      <c r="D356" s="198" t="s">
        <v>75</v>
      </c>
      <c r="E356" s="210" t="s">
        <v>732</v>
      </c>
      <c r="F356" s="210" t="s">
        <v>733</v>
      </c>
      <c r="G356" s="197"/>
      <c r="H356" s="197"/>
      <c r="I356" s="200"/>
      <c r="J356" s="211">
        <f>BK356</f>
        <v>0</v>
      </c>
      <c r="K356" s="197"/>
      <c r="L356" s="202"/>
      <c r="M356" s="203"/>
      <c r="N356" s="204"/>
      <c r="O356" s="204"/>
      <c r="P356" s="205">
        <f>SUM(P357:P370)</f>
        <v>0</v>
      </c>
      <c r="Q356" s="204"/>
      <c r="R356" s="205">
        <f>SUM(R357:R370)</f>
        <v>0.056149416000000008</v>
      </c>
      <c r="S356" s="204"/>
      <c r="T356" s="206">
        <f>SUM(T357:T370)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7" t="s">
        <v>137</v>
      </c>
      <c r="AT356" s="208" t="s">
        <v>75</v>
      </c>
      <c r="AU356" s="208" t="s">
        <v>81</v>
      </c>
      <c r="AY356" s="207" t="s">
        <v>129</v>
      </c>
      <c r="BK356" s="209">
        <f>SUM(BK357:BK370)</f>
        <v>0</v>
      </c>
    </row>
    <row r="357" s="2" customFormat="1" ht="21.75" customHeight="1">
      <c r="A357" s="38"/>
      <c r="B357" s="39"/>
      <c r="C357" s="212" t="s">
        <v>734</v>
      </c>
      <c r="D357" s="212" t="s">
        <v>132</v>
      </c>
      <c r="E357" s="213" t="s">
        <v>735</v>
      </c>
      <c r="F357" s="214" t="s">
        <v>736</v>
      </c>
      <c r="G357" s="215" t="s">
        <v>141</v>
      </c>
      <c r="H357" s="216">
        <v>7.1100000000000003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211</v>
      </c>
      <c r="AT357" s="224" t="s">
        <v>132</v>
      </c>
      <c r="AU357" s="224" t="s">
        <v>137</v>
      </c>
      <c r="AY357" s="17" t="s">
        <v>129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137</v>
      </c>
      <c r="BK357" s="225">
        <f>ROUND(I357*H357,2)</f>
        <v>0</v>
      </c>
      <c r="BL357" s="17" t="s">
        <v>211</v>
      </c>
      <c r="BM357" s="224" t="s">
        <v>737</v>
      </c>
    </row>
    <row r="358" s="13" customFormat="1">
      <c r="A358" s="13"/>
      <c r="B358" s="226"/>
      <c r="C358" s="227"/>
      <c r="D358" s="228" t="s">
        <v>143</v>
      </c>
      <c r="E358" s="229" t="s">
        <v>1</v>
      </c>
      <c r="F358" s="230" t="s">
        <v>738</v>
      </c>
      <c r="G358" s="227"/>
      <c r="H358" s="231">
        <v>7.1100000000000003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143</v>
      </c>
      <c r="AU358" s="237" t="s">
        <v>137</v>
      </c>
      <c r="AV358" s="13" t="s">
        <v>137</v>
      </c>
      <c r="AW358" s="13" t="s">
        <v>32</v>
      </c>
      <c r="AX358" s="13" t="s">
        <v>81</v>
      </c>
      <c r="AY358" s="237" t="s">
        <v>129</v>
      </c>
    </row>
    <row r="359" s="2" customFormat="1" ht="16.5" customHeight="1">
      <c r="A359" s="38"/>
      <c r="B359" s="39"/>
      <c r="C359" s="259" t="s">
        <v>739</v>
      </c>
      <c r="D359" s="259" t="s">
        <v>204</v>
      </c>
      <c r="E359" s="260" t="s">
        <v>740</v>
      </c>
      <c r="F359" s="261" t="s">
        <v>741</v>
      </c>
      <c r="G359" s="262" t="s">
        <v>141</v>
      </c>
      <c r="H359" s="263">
        <v>7.4660000000000002</v>
      </c>
      <c r="I359" s="264"/>
      <c r="J359" s="265">
        <f>ROUND(I359*H359,2)</f>
        <v>0</v>
      </c>
      <c r="K359" s="266"/>
      <c r="L359" s="267"/>
      <c r="M359" s="268" t="s">
        <v>1</v>
      </c>
      <c r="N359" s="269" t="s">
        <v>42</v>
      </c>
      <c r="O359" s="91"/>
      <c r="P359" s="222">
        <f>O359*H359</f>
        <v>0</v>
      </c>
      <c r="Q359" s="222">
        <v>9.9999999999999995E-07</v>
      </c>
      <c r="R359" s="222">
        <f>Q359*H359</f>
        <v>7.4660000000000002E-06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283</v>
      </c>
      <c r="AT359" s="224" t="s">
        <v>204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211</v>
      </c>
      <c r="BM359" s="224" t="s">
        <v>742</v>
      </c>
    </row>
    <row r="360" s="13" customFormat="1">
      <c r="A360" s="13"/>
      <c r="B360" s="226"/>
      <c r="C360" s="227"/>
      <c r="D360" s="228" t="s">
        <v>143</v>
      </c>
      <c r="E360" s="227"/>
      <c r="F360" s="230" t="s">
        <v>743</v>
      </c>
      <c r="G360" s="227"/>
      <c r="H360" s="231">
        <v>7.4660000000000002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143</v>
      </c>
      <c r="AU360" s="237" t="s">
        <v>137</v>
      </c>
      <c r="AV360" s="13" t="s">
        <v>137</v>
      </c>
      <c r="AW360" s="13" t="s">
        <v>4</v>
      </c>
      <c r="AX360" s="13" t="s">
        <v>81</v>
      </c>
      <c r="AY360" s="237" t="s">
        <v>129</v>
      </c>
    </row>
    <row r="361" s="2" customFormat="1" ht="21.75" customHeight="1">
      <c r="A361" s="38"/>
      <c r="B361" s="39"/>
      <c r="C361" s="212" t="s">
        <v>744</v>
      </c>
      <c r="D361" s="212" t="s">
        <v>132</v>
      </c>
      <c r="E361" s="213" t="s">
        <v>745</v>
      </c>
      <c r="F361" s="214" t="s">
        <v>746</v>
      </c>
      <c r="G361" s="215" t="s">
        <v>141</v>
      </c>
      <c r="H361" s="216">
        <v>151.73500000000001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0.00020000000000000001</v>
      </c>
      <c r="R361" s="222">
        <f>Q361*H361</f>
        <v>0.030347000000000006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211</v>
      </c>
      <c r="AT361" s="224" t="s">
        <v>132</v>
      </c>
      <c r="AU361" s="224" t="s">
        <v>137</v>
      </c>
      <c r="AY361" s="17" t="s">
        <v>129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137</v>
      </c>
      <c r="BK361" s="225">
        <f>ROUND(I361*H361,2)</f>
        <v>0</v>
      </c>
      <c r="BL361" s="17" t="s">
        <v>211</v>
      </c>
      <c r="BM361" s="224" t="s">
        <v>747</v>
      </c>
    </row>
    <row r="362" s="13" customFormat="1">
      <c r="A362" s="13"/>
      <c r="B362" s="226"/>
      <c r="C362" s="227"/>
      <c r="D362" s="228" t="s">
        <v>143</v>
      </c>
      <c r="E362" s="229" t="s">
        <v>1</v>
      </c>
      <c r="F362" s="230" t="s">
        <v>261</v>
      </c>
      <c r="G362" s="227"/>
      <c r="H362" s="231">
        <v>45.399999999999999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143</v>
      </c>
      <c r="AU362" s="237" t="s">
        <v>137</v>
      </c>
      <c r="AV362" s="13" t="s">
        <v>137</v>
      </c>
      <c r="AW362" s="13" t="s">
        <v>32</v>
      </c>
      <c r="AX362" s="13" t="s">
        <v>76</v>
      </c>
      <c r="AY362" s="237" t="s">
        <v>129</v>
      </c>
    </row>
    <row r="363" s="13" customFormat="1">
      <c r="A363" s="13"/>
      <c r="B363" s="226"/>
      <c r="C363" s="227"/>
      <c r="D363" s="228" t="s">
        <v>143</v>
      </c>
      <c r="E363" s="229" t="s">
        <v>1</v>
      </c>
      <c r="F363" s="230" t="s">
        <v>186</v>
      </c>
      <c r="G363" s="227"/>
      <c r="H363" s="231">
        <v>106.33499999999999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143</v>
      </c>
      <c r="AU363" s="237" t="s">
        <v>137</v>
      </c>
      <c r="AV363" s="13" t="s">
        <v>137</v>
      </c>
      <c r="AW363" s="13" t="s">
        <v>32</v>
      </c>
      <c r="AX363" s="13" t="s">
        <v>76</v>
      </c>
      <c r="AY363" s="237" t="s">
        <v>129</v>
      </c>
    </row>
    <row r="364" s="15" customFormat="1">
      <c r="A364" s="15"/>
      <c r="B364" s="248"/>
      <c r="C364" s="249"/>
      <c r="D364" s="228" t="s">
        <v>143</v>
      </c>
      <c r="E364" s="250" t="s">
        <v>1</v>
      </c>
      <c r="F364" s="251" t="s">
        <v>181</v>
      </c>
      <c r="G364" s="249"/>
      <c r="H364" s="252">
        <v>151.73500000000001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143</v>
      </c>
      <c r="AU364" s="258" t="s">
        <v>137</v>
      </c>
      <c r="AV364" s="15" t="s">
        <v>136</v>
      </c>
      <c r="AW364" s="15" t="s">
        <v>32</v>
      </c>
      <c r="AX364" s="15" t="s">
        <v>81</v>
      </c>
      <c r="AY364" s="258" t="s">
        <v>129</v>
      </c>
    </row>
    <row r="365" s="2" customFormat="1" ht="33" customHeight="1">
      <c r="A365" s="38"/>
      <c r="B365" s="39"/>
      <c r="C365" s="212" t="s">
        <v>748</v>
      </c>
      <c r="D365" s="212" t="s">
        <v>132</v>
      </c>
      <c r="E365" s="213" t="s">
        <v>749</v>
      </c>
      <c r="F365" s="214" t="s">
        <v>750</v>
      </c>
      <c r="G365" s="215" t="s">
        <v>141</v>
      </c>
      <c r="H365" s="216">
        <v>151.73500000000001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0.00017000000000000001</v>
      </c>
      <c r="R365" s="222">
        <f>Q365*H365</f>
        <v>0.025794950000000004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211</v>
      </c>
      <c r="AT365" s="224" t="s">
        <v>132</v>
      </c>
      <c r="AU365" s="224" t="s">
        <v>137</v>
      </c>
      <c r="AY365" s="17" t="s">
        <v>129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137</v>
      </c>
      <c r="BK365" s="225">
        <f>ROUND(I365*H365,2)</f>
        <v>0</v>
      </c>
      <c r="BL365" s="17" t="s">
        <v>211</v>
      </c>
      <c r="BM365" s="224" t="s">
        <v>751</v>
      </c>
    </row>
    <row r="366" s="13" customFormat="1">
      <c r="A366" s="13"/>
      <c r="B366" s="226"/>
      <c r="C366" s="227"/>
      <c r="D366" s="228" t="s">
        <v>143</v>
      </c>
      <c r="E366" s="229" t="s">
        <v>1</v>
      </c>
      <c r="F366" s="230" t="s">
        <v>752</v>
      </c>
      <c r="G366" s="227"/>
      <c r="H366" s="231">
        <v>151.73500000000001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143</v>
      </c>
      <c r="AU366" s="237" t="s">
        <v>137</v>
      </c>
      <c r="AV366" s="13" t="s">
        <v>137</v>
      </c>
      <c r="AW366" s="13" t="s">
        <v>32</v>
      </c>
      <c r="AX366" s="13" t="s">
        <v>81</v>
      </c>
      <c r="AY366" s="237" t="s">
        <v>129</v>
      </c>
    </row>
    <row r="367" s="2" customFormat="1" ht="21.75" customHeight="1">
      <c r="A367" s="38"/>
      <c r="B367" s="39"/>
      <c r="C367" s="212" t="s">
        <v>753</v>
      </c>
      <c r="D367" s="212" t="s">
        <v>132</v>
      </c>
      <c r="E367" s="213" t="s">
        <v>754</v>
      </c>
      <c r="F367" s="214" t="s">
        <v>755</v>
      </c>
      <c r="G367" s="215" t="s">
        <v>141</v>
      </c>
      <c r="H367" s="216">
        <v>141.39500000000001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211</v>
      </c>
      <c r="AT367" s="224" t="s">
        <v>132</v>
      </c>
      <c r="AU367" s="224" t="s">
        <v>137</v>
      </c>
      <c r="AY367" s="17" t="s">
        <v>129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137</v>
      </c>
      <c r="BK367" s="225">
        <f>ROUND(I367*H367,2)</f>
        <v>0</v>
      </c>
      <c r="BL367" s="17" t="s">
        <v>211</v>
      </c>
      <c r="BM367" s="224" t="s">
        <v>756</v>
      </c>
    </row>
    <row r="368" s="13" customFormat="1">
      <c r="A368" s="13"/>
      <c r="B368" s="226"/>
      <c r="C368" s="227"/>
      <c r="D368" s="228" t="s">
        <v>143</v>
      </c>
      <c r="E368" s="229" t="s">
        <v>1</v>
      </c>
      <c r="F368" s="230" t="s">
        <v>757</v>
      </c>
      <c r="G368" s="227"/>
      <c r="H368" s="231">
        <v>41.700000000000003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143</v>
      </c>
      <c r="AU368" s="237" t="s">
        <v>137</v>
      </c>
      <c r="AV368" s="13" t="s">
        <v>137</v>
      </c>
      <c r="AW368" s="13" t="s">
        <v>32</v>
      </c>
      <c r="AX368" s="13" t="s">
        <v>76</v>
      </c>
      <c r="AY368" s="237" t="s">
        <v>129</v>
      </c>
    </row>
    <row r="369" s="13" customFormat="1">
      <c r="A369" s="13"/>
      <c r="B369" s="226"/>
      <c r="C369" s="227"/>
      <c r="D369" s="228" t="s">
        <v>143</v>
      </c>
      <c r="E369" s="229" t="s">
        <v>1</v>
      </c>
      <c r="F369" s="230" t="s">
        <v>758</v>
      </c>
      <c r="G369" s="227"/>
      <c r="H369" s="231">
        <v>99.694999999999993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143</v>
      </c>
      <c r="AU369" s="237" t="s">
        <v>137</v>
      </c>
      <c r="AV369" s="13" t="s">
        <v>137</v>
      </c>
      <c r="AW369" s="13" t="s">
        <v>32</v>
      </c>
      <c r="AX369" s="13" t="s">
        <v>76</v>
      </c>
      <c r="AY369" s="237" t="s">
        <v>129</v>
      </c>
    </row>
    <row r="370" s="15" customFormat="1">
      <c r="A370" s="15"/>
      <c r="B370" s="248"/>
      <c r="C370" s="249"/>
      <c r="D370" s="228" t="s">
        <v>143</v>
      </c>
      <c r="E370" s="250" t="s">
        <v>1</v>
      </c>
      <c r="F370" s="251" t="s">
        <v>181</v>
      </c>
      <c r="G370" s="249"/>
      <c r="H370" s="252">
        <v>141.39500000000001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143</v>
      </c>
      <c r="AU370" s="258" t="s">
        <v>137</v>
      </c>
      <c r="AV370" s="15" t="s">
        <v>136</v>
      </c>
      <c r="AW370" s="15" t="s">
        <v>32</v>
      </c>
      <c r="AX370" s="15" t="s">
        <v>81</v>
      </c>
      <c r="AY370" s="258" t="s">
        <v>129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759</v>
      </c>
      <c r="F371" s="210" t="s">
        <v>760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SUM(P372:P375)</f>
        <v>0</v>
      </c>
      <c r="Q371" s="204"/>
      <c r="R371" s="205">
        <f>SUM(R372:R375)</f>
        <v>0.0092429999999999995</v>
      </c>
      <c r="S371" s="204"/>
      <c r="T371" s="206">
        <f>SUM(T372:T375)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137</v>
      </c>
      <c r="AT371" s="208" t="s">
        <v>75</v>
      </c>
      <c r="AU371" s="208" t="s">
        <v>81</v>
      </c>
      <c r="AY371" s="207" t="s">
        <v>129</v>
      </c>
      <c r="BK371" s="209">
        <f>SUM(BK372:BK375)</f>
        <v>0</v>
      </c>
    </row>
    <row r="372" s="2" customFormat="1" ht="21.75" customHeight="1">
      <c r="A372" s="38"/>
      <c r="B372" s="39"/>
      <c r="C372" s="212" t="s">
        <v>761</v>
      </c>
      <c r="D372" s="212" t="s">
        <v>132</v>
      </c>
      <c r="E372" s="213" t="s">
        <v>762</v>
      </c>
      <c r="F372" s="214" t="s">
        <v>763</v>
      </c>
      <c r="G372" s="215" t="s">
        <v>141</v>
      </c>
      <c r="H372" s="216">
        <v>7.1100000000000003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211</v>
      </c>
      <c r="AT372" s="224" t="s">
        <v>132</v>
      </c>
      <c r="AU372" s="224" t="s">
        <v>137</v>
      </c>
      <c r="AY372" s="17" t="s">
        <v>129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137</v>
      </c>
      <c r="BK372" s="225">
        <f>ROUND(I372*H372,2)</f>
        <v>0</v>
      </c>
      <c r="BL372" s="17" t="s">
        <v>211</v>
      </c>
      <c r="BM372" s="224" t="s">
        <v>764</v>
      </c>
    </row>
    <row r="373" s="13" customFormat="1">
      <c r="A373" s="13"/>
      <c r="B373" s="226"/>
      <c r="C373" s="227"/>
      <c r="D373" s="228" t="s">
        <v>143</v>
      </c>
      <c r="E373" s="229" t="s">
        <v>1</v>
      </c>
      <c r="F373" s="230" t="s">
        <v>738</v>
      </c>
      <c r="G373" s="227"/>
      <c r="H373" s="231">
        <v>7.1100000000000003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143</v>
      </c>
      <c r="AU373" s="237" t="s">
        <v>137</v>
      </c>
      <c r="AV373" s="13" t="s">
        <v>137</v>
      </c>
      <c r="AW373" s="13" t="s">
        <v>32</v>
      </c>
      <c r="AX373" s="13" t="s">
        <v>81</v>
      </c>
      <c r="AY373" s="237" t="s">
        <v>129</v>
      </c>
    </row>
    <row r="374" s="2" customFormat="1" ht="16.5" customHeight="1">
      <c r="A374" s="38"/>
      <c r="B374" s="39"/>
      <c r="C374" s="259" t="s">
        <v>765</v>
      </c>
      <c r="D374" s="259" t="s">
        <v>204</v>
      </c>
      <c r="E374" s="260" t="s">
        <v>766</v>
      </c>
      <c r="F374" s="261" t="s">
        <v>767</v>
      </c>
      <c r="G374" s="262" t="s">
        <v>141</v>
      </c>
      <c r="H374" s="263">
        <v>7.1100000000000003</v>
      </c>
      <c r="I374" s="264"/>
      <c r="J374" s="265">
        <f>ROUND(I374*H374,2)</f>
        <v>0</v>
      </c>
      <c r="K374" s="266"/>
      <c r="L374" s="267"/>
      <c r="M374" s="268" t="s">
        <v>1</v>
      </c>
      <c r="N374" s="269" t="s">
        <v>42</v>
      </c>
      <c r="O374" s="91"/>
      <c r="P374" s="222">
        <f>O374*H374</f>
        <v>0</v>
      </c>
      <c r="Q374" s="222">
        <v>0.0012999999999999999</v>
      </c>
      <c r="R374" s="222">
        <f>Q374*H374</f>
        <v>0.0092429999999999995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283</v>
      </c>
      <c r="AT374" s="224" t="s">
        <v>204</v>
      </c>
      <c r="AU374" s="224" t="s">
        <v>137</v>
      </c>
      <c r="AY374" s="17" t="s">
        <v>129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137</v>
      </c>
      <c r="BK374" s="225">
        <f>ROUND(I374*H374,2)</f>
        <v>0</v>
      </c>
      <c r="BL374" s="17" t="s">
        <v>211</v>
      </c>
      <c r="BM374" s="224" t="s">
        <v>768</v>
      </c>
    </row>
    <row r="375" s="2" customFormat="1" ht="16.5" customHeight="1">
      <c r="A375" s="38"/>
      <c r="B375" s="39"/>
      <c r="C375" s="212" t="s">
        <v>769</v>
      </c>
      <c r="D375" s="212" t="s">
        <v>132</v>
      </c>
      <c r="E375" s="213" t="s">
        <v>770</v>
      </c>
      <c r="F375" s="214" t="s">
        <v>771</v>
      </c>
      <c r="G375" s="215" t="s">
        <v>141</v>
      </c>
      <c r="H375" s="216">
        <v>7.1100000000000003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211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211</v>
      </c>
      <c r="BM375" s="224" t="s">
        <v>772</v>
      </c>
    </row>
    <row r="376" s="12" customFormat="1" ht="25.92" customHeight="1">
      <c r="A376" s="12"/>
      <c r="B376" s="196"/>
      <c r="C376" s="197"/>
      <c r="D376" s="198" t="s">
        <v>75</v>
      </c>
      <c r="E376" s="199" t="s">
        <v>204</v>
      </c>
      <c r="F376" s="199" t="s">
        <v>773</v>
      </c>
      <c r="G376" s="197"/>
      <c r="H376" s="197"/>
      <c r="I376" s="200"/>
      <c r="J376" s="201">
        <f>BK376</f>
        <v>0</v>
      </c>
      <c r="K376" s="197"/>
      <c r="L376" s="202"/>
      <c r="M376" s="203"/>
      <c r="N376" s="204"/>
      <c r="O376" s="204"/>
      <c r="P376" s="205">
        <f>P377+P417</f>
        <v>0</v>
      </c>
      <c r="Q376" s="204"/>
      <c r="R376" s="205">
        <f>R377+R417</f>
        <v>0</v>
      </c>
      <c r="S376" s="204"/>
      <c r="T376" s="206">
        <f>T377+T417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130</v>
      </c>
      <c r="AT376" s="208" t="s">
        <v>75</v>
      </c>
      <c r="AU376" s="208" t="s">
        <v>76</v>
      </c>
      <c r="AY376" s="207" t="s">
        <v>129</v>
      </c>
      <c r="BK376" s="209">
        <f>BK377+BK417</f>
        <v>0</v>
      </c>
    </row>
    <row r="377" s="12" customFormat="1" ht="22.8" customHeight="1">
      <c r="A377" s="12"/>
      <c r="B377" s="196"/>
      <c r="C377" s="197"/>
      <c r="D377" s="198" t="s">
        <v>75</v>
      </c>
      <c r="E377" s="210" t="s">
        <v>774</v>
      </c>
      <c r="F377" s="210" t="s">
        <v>775</v>
      </c>
      <c r="G377" s="197"/>
      <c r="H377" s="197"/>
      <c r="I377" s="200"/>
      <c r="J377" s="211">
        <f>BK377</f>
        <v>0</v>
      </c>
      <c r="K377" s="197"/>
      <c r="L377" s="202"/>
      <c r="M377" s="203"/>
      <c r="N377" s="204"/>
      <c r="O377" s="204"/>
      <c r="P377" s="205">
        <f>SUM(P378:P416)</f>
        <v>0</v>
      </c>
      <c r="Q377" s="204"/>
      <c r="R377" s="205">
        <f>SUM(R378:R416)</f>
        <v>0</v>
      </c>
      <c r="S377" s="204"/>
      <c r="T377" s="206">
        <f>SUM(T378:T416)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7" t="s">
        <v>130</v>
      </c>
      <c r="AT377" s="208" t="s">
        <v>75</v>
      </c>
      <c r="AU377" s="208" t="s">
        <v>81</v>
      </c>
      <c r="AY377" s="207" t="s">
        <v>129</v>
      </c>
      <c r="BK377" s="209">
        <f>SUM(BK378:BK416)</f>
        <v>0</v>
      </c>
    </row>
    <row r="378" s="2" customFormat="1" ht="16.5" customHeight="1">
      <c r="A378" s="38"/>
      <c r="B378" s="39"/>
      <c r="C378" s="212" t="s">
        <v>776</v>
      </c>
      <c r="D378" s="212" t="s">
        <v>132</v>
      </c>
      <c r="E378" s="213" t="s">
        <v>777</v>
      </c>
      <c r="F378" s="214" t="s">
        <v>778</v>
      </c>
      <c r="G378" s="215" t="s">
        <v>298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437</v>
      </c>
      <c r="AT378" s="224" t="s">
        <v>132</v>
      </c>
      <c r="AU378" s="224" t="s">
        <v>137</v>
      </c>
      <c r="AY378" s="17" t="s">
        <v>129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137</v>
      </c>
      <c r="BK378" s="225">
        <f>ROUND(I378*H378,2)</f>
        <v>0</v>
      </c>
      <c r="BL378" s="17" t="s">
        <v>437</v>
      </c>
      <c r="BM378" s="224" t="s">
        <v>779</v>
      </c>
    </row>
    <row r="379" s="2" customFormat="1" ht="16.5" customHeight="1">
      <c r="A379" s="38"/>
      <c r="B379" s="39"/>
      <c r="C379" s="212" t="s">
        <v>780</v>
      </c>
      <c r="D379" s="212" t="s">
        <v>132</v>
      </c>
      <c r="E379" s="213" t="s">
        <v>781</v>
      </c>
      <c r="F379" s="214" t="s">
        <v>782</v>
      </c>
      <c r="G379" s="215" t="s">
        <v>298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437</v>
      </c>
      <c r="AT379" s="224" t="s">
        <v>132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437</v>
      </c>
      <c r="BM379" s="224" t="s">
        <v>783</v>
      </c>
    </row>
    <row r="380" s="2" customFormat="1" ht="21.75" customHeight="1">
      <c r="A380" s="38"/>
      <c r="B380" s="39"/>
      <c r="C380" s="212" t="s">
        <v>784</v>
      </c>
      <c r="D380" s="212" t="s">
        <v>132</v>
      </c>
      <c r="E380" s="213" t="s">
        <v>785</v>
      </c>
      <c r="F380" s="214" t="s">
        <v>786</v>
      </c>
      <c r="G380" s="215" t="s">
        <v>298</v>
      </c>
      <c r="H380" s="216">
        <v>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437</v>
      </c>
      <c r="AT380" s="224" t="s">
        <v>132</v>
      </c>
      <c r="AU380" s="224" t="s">
        <v>137</v>
      </c>
      <c r="AY380" s="17" t="s">
        <v>129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137</v>
      </c>
      <c r="BK380" s="225">
        <f>ROUND(I380*H380,2)</f>
        <v>0</v>
      </c>
      <c r="BL380" s="17" t="s">
        <v>437</v>
      </c>
      <c r="BM380" s="224" t="s">
        <v>787</v>
      </c>
    </row>
    <row r="381" s="2" customFormat="1" ht="16.5" customHeight="1">
      <c r="A381" s="38"/>
      <c r="B381" s="39"/>
      <c r="C381" s="212" t="s">
        <v>788</v>
      </c>
      <c r="D381" s="212" t="s">
        <v>132</v>
      </c>
      <c r="E381" s="213" t="s">
        <v>789</v>
      </c>
      <c r="F381" s="214" t="s">
        <v>790</v>
      </c>
      <c r="G381" s="215" t="s">
        <v>298</v>
      </c>
      <c r="H381" s="216">
        <v>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437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437</v>
      </c>
      <c r="BM381" s="224" t="s">
        <v>791</v>
      </c>
    </row>
    <row r="382" s="2" customFormat="1" ht="16.5" customHeight="1">
      <c r="A382" s="38"/>
      <c r="B382" s="39"/>
      <c r="C382" s="212" t="s">
        <v>792</v>
      </c>
      <c r="D382" s="212" t="s">
        <v>132</v>
      </c>
      <c r="E382" s="213" t="s">
        <v>793</v>
      </c>
      <c r="F382" s="214" t="s">
        <v>794</v>
      </c>
      <c r="G382" s="215" t="s">
        <v>298</v>
      </c>
      <c r="H382" s="216">
        <v>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437</v>
      </c>
      <c r="AT382" s="224" t="s">
        <v>132</v>
      </c>
      <c r="AU382" s="224" t="s">
        <v>137</v>
      </c>
      <c r="AY382" s="17" t="s">
        <v>129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137</v>
      </c>
      <c r="BK382" s="225">
        <f>ROUND(I382*H382,2)</f>
        <v>0</v>
      </c>
      <c r="BL382" s="17" t="s">
        <v>437</v>
      </c>
      <c r="BM382" s="224" t="s">
        <v>795</v>
      </c>
    </row>
    <row r="383" s="2" customFormat="1" ht="21.75" customHeight="1">
      <c r="A383" s="38"/>
      <c r="B383" s="39"/>
      <c r="C383" s="212" t="s">
        <v>796</v>
      </c>
      <c r="D383" s="212" t="s">
        <v>132</v>
      </c>
      <c r="E383" s="213" t="s">
        <v>797</v>
      </c>
      <c r="F383" s="214" t="s">
        <v>798</v>
      </c>
      <c r="G383" s="215" t="s">
        <v>147</v>
      </c>
      <c r="H383" s="216">
        <v>55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437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437</v>
      </c>
      <c r="BM383" s="224" t="s">
        <v>799</v>
      </c>
    </row>
    <row r="384" s="2" customFormat="1" ht="21.75" customHeight="1">
      <c r="A384" s="38"/>
      <c r="B384" s="39"/>
      <c r="C384" s="212" t="s">
        <v>800</v>
      </c>
      <c r="D384" s="212" t="s">
        <v>132</v>
      </c>
      <c r="E384" s="213" t="s">
        <v>801</v>
      </c>
      <c r="F384" s="214" t="s">
        <v>802</v>
      </c>
      <c r="G384" s="215" t="s">
        <v>147</v>
      </c>
      <c r="H384" s="216">
        <v>105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437</v>
      </c>
      <c r="AT384" s="224" t="s">
        <v>132</v>
      </c>
      <c r="AU384" s="224" t="s">
        <v>137</v>
      </c>
      <c r="AY384" s="17" t="s">
        <v>129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137</v>
      </c>
      <c r="BK384" s="225">
        <f>ROUND(I384*H384,2)</f>
        <v>0</v>
      </c>
      <c r="BL384" s="17" t="s">
        <v>437</v>
      </c>
      <c r="BM384" s="224" t="s">
        <v>803</v>
      </c>
    </row>
    <row r="385" s="2" customFormat="1" ht="16.5" customHeight="1">
      <c r="A385" s="38"/>
      <c r="B385" s="39"/>
      <c r="C385" s="212" t="s">
        <v>804</v>
      </c>
      <c r="D385" s="212" t="s">
        <v>132</v>
      </c>
      <c r="E385" s="213" t="s">
        <v>805</v>
      </c>
      <c r="F385" s="214" t="s">
        <v>806</v>
      </c>
      <c r="G385" s="215" t="s">
        <v>147</v>
      </c>
      <c r="H385" s="216">
        <v>15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437</v>
      </c>
      <c r="AT385" s="224" t="s">
        <v>132</v>
      </c>
      <c r="AU385" s="224" t="s">
        <v>137</v>
      </c>
      <c r="AY385" s="17" t="s">
        <v>129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137</v>
      </c>
      <c r="BK385" s="225">
        <f>ROUND(I385*H385,2)</f>
        <v>0</v>
      </c>
      <c r="BL385" s="17" t="s">
        <v>437</v>
      </c>
      <c r="BM385" s="224" t="s">
        <v>807</v>
      </c>
    </row>
    <row r="386" s="2" customFormat="1" ht="16.5" customHeight="1">
      <c r="A386" s="38"/>
      <c r="B386" s="39"/>
      <c r="C386" s="212" t="s">
        <v>808</v>
      </c>
      <c r="D386" s="212" t="s">
        <v>132</v>
      </c>
      <c r="E386" s="213" t="s">
        <v>809</v>
      </c>
      <c r="F386" s="214" t="s">
        <v>810</v>
      </c>
      <c r="G386" s="215" t="s">
        <v>147</v>
      </c>
      <c r="H386" s="216">
        <v>25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437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437</v>
      </c>
      <c r="BM386" s="224" t="s">
        <v>811</v>
      </c>
    </row>
    <row r="387" s="2" customFormat="1" ht="16.5" customHeight="1">
      <c r="A387" s="38"/>
      <c r="B387" s="39"/>
      <c r="C387" s="212" t="s">
        <v>812</v>
      </c>
      <c r="D387" s="212" t="s">
        <v>132</v>
      </c>
      <c r="E387" s="213" t="s">
        <v>813</v>
      </c>
      <c r="F387" s="214" t="s">
        <v>814</v>
      </c>
      <c r="G387" s="215" t="s">
        <v>147</v>
      </c>
      <c r="H387" s="216">
        <v>6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437</v>
      </c>
      <c r="AT387" s="224" t="s">
        <v>132</v>
      </c>
      <c r="AU387" s="224" t="s">
        <v>137</v>
      </c>
      <c r="AY387" s="17" t="s">
        <v>129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137</v>
      </c>
      <c r="BK387" s="225">
        <f>ROUND(I387*H387,2)</f>
        <v>0</v>
      </c>
      <c r="BL387" s="17" t="s">
        <v>437</v>
      </c>
      <c r="BM387" s="224" t="s">
        <v>815</v>
      </c>
    </row>
    <row r="388" s="2" customFormat="1" ht="16.5" customHeight="1">
      <c r="A388" s="38"/>
      <c r="B388" s="39"/>
      <c r="C388" s="212" t="s">
        <v>816</v>
      </c>
      <c r="D388" s="212" t="s">
        <v>132</v>
      </c>
      <c r="E388" s="213" t="s">
        <v>817</v>
      </c>
      <c r="F388" s="214" t="s">
        <v>818</v>
      </c>
      <c r="G388" s="215" t="s">
        <v>147</v>
      </c>
      <c r="H388" s="216">
        <v>10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437</v>
      </c>
      <c r="AT388" s="224" t="s">
        <v>132</v>
      </c>
      <c r="AU388" s="224" t="s">
        <v>137</v>
      </c>
      <c r="AY388" s="17" t="s">
        <v>129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137</v>
      </c>
      <c r="BK388" s="225">
        <f>ROUND(I388*H388,2)</f>
        <v>0</v>
      </c>
      <c r="BL388" s="17" t="s">
        <v>437</v>
      </c>
      <c r="BM388" s="224" t="s">
        <v>819</v>
      </c>
    </row>
    <row r="389" s="2" customFormat="1" ht="16.5" customHeight="1">
      <c r="A389" s="38"/>
      <c r="B389" s="39"/>
      <c r="C389" s="212" t="s">
        <v>820</v>
      </c>
      <c r="D389" s="212" t="s">
        <v>132</v>
      </c>
      <c r="E389" s="213" t="s">
        <v>821</v>
      </c>
      <c r="F389" s="214" t="s">
        <v>822</v>
      </c>
      <c r="G389" s="215" t="s">
        <v>147</v>
      </c>
      <c r="H389" s="216">
        <v>10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437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437</v>
      </c>
      <c r="BM389" s="224" t="s">
        <v>823</v>
      </c>
    </row>
    <row r="390" s="2" customFormat="1" ht="16.5" customHeight="1">
      <c r="A390" s="38"/>
      <c r="B390" s="39"/>
      <c r="C390" s="212" t="s">
        <v>824</v>
      </c>
      <c r="D390" s="212" t="s">
        <v>132</v>
      </c>
      <c r="E390" s="213" t="s">
        <v>825</v>
      </c>
      <c r="F390" s="214" t="s">
        <v>826</v>
      </c>
      <c r="G390" s="215" t="s">
        <v>147</v>
      </c>
      <c r="H390" s="216">
        <v>30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437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437</v>
      </c>
      <c r="BM390" s="224" t="s">
        <v>827</v>
      </c>
    </row>
    <row r="391" s="2" customFormat="1" ht="16.5" customHeight="1">
      <c r="A391" s="38"/>
      <c r="B391" s="39"/>
      <c r="C391" s="212" t="s">
        <v>828</v>
      </c>
      <c r="D391" s="212" t="s">
        <v>132</v>
      </c>
      <c r="E391" s="213" t="s">
        <v>829</v>
      </c>
      <c r="F391" s="214" t="s">
        <v>830</v>
      </c>
      <c r="G391" s="215" t="s">
        <v>147</v>
      </c>
      <c r="H391" s="216">
        <v>20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437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437</v>
      </c>
      <c r="BM391" s="224" t="s">
        <v>831</v>
      </c>
    </row>
    <row r="392" s="2" customFormat="1" ht="16.5" customHeight="1">
      <c r="A392" s="38"/>
      <c r="B392" s="39"/>
      <c r="C392" s="212" t="s">
        <v>832</v>
      </c>
      <c r="D392" s="212" t="s">
        <v>132</v>
      </c>
      <c r="E392" s="213" t="s">
        <v>833</v>
      </c>
      <c r="F392" s="214" t="s">
        <v>834</v>
      </c>
      <c r="G392" s="215" t="s">
        <v>298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437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437</v>
      </c>
      <c r="BM392" s="224" t="s">
        <v>835</v>
      </c>
    </row>
    <row r="393" s="2" customFormat="1" ht="16.5" customHeight="1">
      <c r="A393" s="38"/>
      <c r="B393" s="39"/>
      <c r="C393" s="212" t="s">
        <v>836</v>
      </c>
      <c r="D393" s="212" t="s">
        <v>132</v>
      </c>
      <c r="E393" s="213" t="s">
        <v>837</v>
      </c>
      <c r="F393" s="214" t="s">
        <v>838</v>
      </c>
      <c r="G393" s="215" t="s">
        <v>298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437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437</v>
      </c>
      <c r="BM393" s="224" t="s">
        <v>839</v>
      </c>
    </row>
    <row r="394" s="2" customFormat="1" ht="16.5" customHeight="1">
      <c r="A394" s="38"/>
      <c r="B394" s="39"/>
      <c r="C394" s="212" t="s">
        <v>840</v>
      </c>
      <c r="D394" s="212" t="s">
        <v>132</v>
      </c>
      <c r="E394" s="213" t="s">
        <v>841</v>
      </c>
      <c r="F394" s="214" t="s">
        <v>842</v>
      </c>
      <c r="G394" s="215" t="s">
        <v>298</v>
      </c>
      <c r="H394" s="216">
        <v>2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437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437</v>
      </c>
      <c r="BM394" s="224" t="s">
        <v>843</v>
      </c>
    </row>
    <row r="395" s="2" customFormat="1" ht="16.5" customHeight="1">
      <c r="A395" s="38"/>
      <c r="B395" s="39"/>
      <c r="C395" s="212" t="s">
        <v>844</v>
      </c>
      <c r="D395" s="212" t="s">
        <v>132</v>
      </c>
      <c r="E395" s="213" t="s">
        <v>845</v>
      </c>
      <c r="F395" s="214" t="s">
        <v>846</v>
      </c>
      <c r="G395" s="215" t="s">
        <v>298</v>
      </c>
      <c r="H395" s="216">
        <v>9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437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437</v>
      </c>
      <c r="BM395" s="224" t="s">
        <v>847</v>
      </c>
    </row>
    <row r="396" s="2" customFormat="1" ht="16.5" customHeight="1">
      <c r="A396" s="38"/>
      <c r="B396" s="39"/>
      <c r="C396" s="212" t="s">
        <v>848</v>
      </c>
      <c r="D396" s="212" t="s">
        <v>132</v>
      </c>
      <c r="E396" s="213" t="s">
        <v>849</v>
      </c>
      <c r="F396" s="214" t="s">
        <v>850</v>
      </c>
      <c r="G396" s="215" t="s">
        <v>298</v>
      </c>
      <c r="H396" s="216">
        <v>4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437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437</v>
      </c>
      <c r="BM396" s="224" t="s">
        <v>851</v>
      </c>
    </row>
    <row r="397" s="2" customFormat="1" ht="16.5" customHeight="1">
      <c r="A397" s="38"/>
      <c r="B397" s="39"/>
      <c r="C397" s="212" t="s">
        <v>852</v>
      </c>
      <c r="D397" s="212" t="s">
        <v>132</v>
      </c>
      <c r="E397" s="213" t="s">
        <v>853</v>
      </c>
      <c r="F397" s="214" t="s">
        <v>854</v>
      </c>
      <c r="G397" s="215" t="s">
        <v>298</v>
      </c>
      <c r="H397" s="216">
        <v>2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437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437</v>
      </c>
      <c r="BM397" s="224" t="s">
        <v>855</v>
      </c>
    </row>
    <row r="398" s="2" customFormat="1" ht="16.5" customHeight="1">
      <c r="A398" s="38"/>
      <c r="B398" s="39"/>
      <c r="C398" s="212" t="s">
        <v>856</v>
      </c>
      <c r="D398" s="212" t="s">
        <v>132</v>
      </c>
      <c r="E398" s="213" t="s">
        <v>857</v>
      </c>
      <c r="F398" s="214" t="s">
        <v>858</v>
      </c>
      <c r="G398" s="215" t="s">
        <v>298</v>
      </c>
      <c r="H398" s="216">
        <v>12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437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437</v>
      </c>
      <c r="BM398" s="224" t="s">
        <v>859</v>
      </c>
    </row>
    <row r="399" s="2" customFormat="1" ht="16.5" customHeight="1">
      <c r="A399" s="38"/>
      <c r="B399" s="39"/>
      <c r="C399" s="212" t="s">
        <v>860</v>
      </c>
      <c r="D399" s="212" t="s">
        <v>132</v>
      </c>
      <c r="E399" s="213" t="s">
        <v>861</v>
      </c>
      <c r="F399" s="214" t="s">
        <v>862</v>
      </c>
      <c r="G399" s="215" t="s">
        <v>298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437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437</v>
      </c>
      <c r="BM399" s="224" t="s">
        <v>863</v>
      </c>
    </row>
    <row r="400" s="2" customFormat="1" ht="16.5" customHeight="1">
      <c r="A400" s="38"/>
      <c r="B400" s="39"/>
      <c r="C400" s="212" t="s">
        <v>864</v>
      </c>
      <c r="D400" s="212" t="s">
        <v>132</v>
      </c>
      <c r="E400" s="213" t="s">
        <v>865</v>
      </c>
      <c r="F400" s="214" t="s">
        <v>866</v>
      </c>
      <c r="G400" s="215" t="s">
        <v>298</v>
      </c>
      <c r="H400" s="216">
        <v>8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437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437</v>
      </c>
      <c r="BM400" s="224" t="s">
        <v>867</v>
      </c>
    </row>
    <row r="401" s="2" customFormat="1" ht="16.5" customHeight="1">
      <c r="A401" s="38"/>
      <c r="B401" s="39"/>
      <c r="C401" s="212" t="s">
        <v>868</v>
      </c>
      <c r="D401" s="212" t="s">
        <v>132</v>
      </c>
      <c r="E401" s="213" t="s">
        <v>869</v>
      </c>
      <c r="F401" s="214" t="s">
        <v>870</v>
      </c>
      <c r="G401" s="215" t="s">
        <v>298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437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437</v>
      </c>
      <c r="BM401" s="224" t="s">
        <v>871</v>
      </c>
    </row>
    <row r="402" s="2" customFormat="1" ht="16.5" customHeight="1">
      <c r="A402" s="38"/>
      <c r="B402" s="39"/>
      <c r="C402" s="212" t="s">
        <v>872</v>
      </c>
      <c r="D402" s="212" t="s">
        <v>132</v>
      </c>
      <c r="E402" s="213" t="s">
        <v>873</v>
      </c>
      <c r="F402" s="214" t="s">
        <v>874</v>
      </c>
      <c r="G402" s="215" t="s">
        <v>298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437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437</v>
      </c>
      <c r="BM402" s="224" t="s">
        <v>875</v>
      </c>
    </row>
    <row r="403" s="2" customFormat="1" ht="16.5" customHeight="1">
      <c r="A403" s="38"/>
      <c r="B403" s="39"/>
      <c r="C403" s="212" t="s">
        <v>876</v>
      </c>
      <c r="D403" s="212" t="s">
        <v>132</v>
      </c>
      <c r="E403" s="213" t="s">
        <v>877</v>
      </c>
      <c r="F403" s="214" t="s">
        <v>878</v>
      </c>
      <c r="G403" s="215" t="s">
        <v>298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437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437</v>
      </c>
      <c r="BM403" s="224" t="s">
        <v>879</v>
      </c>
    </row>
    <row r="404" s="2" customFormat="1" ht="16.5" customHeight="1">
      <c r="A404" s="38"/>
      <c r="B404" s="39"/>
      <c r="C404" s="212" t="s">
        <v>880</v>
      </c>
      <c r="D404" s="212" t="s">
        <v>132</v>
      </c>
      <c r="E404" s="213" t="s">
        <v>881</v>
      </c>
      <c r="F404" s="214" t="s">
        <v>882</v>
      </c>
      <c r="G404" s="215" t="s">
        <v>298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437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437</v>
      </c>
      <c r="BM404" s="224" t="s">
        <v>883</v>
      </c>
    </row>
    <row r="405" s="2" customFormat="1" ht="16.5" customHeight="1">
      <c r="A405" s="38"/>
      <c r="B405" s="39"/>
      <c r="C405" s="212" t="s">
        <v>884</v>
      </c>
      <c r="D405" s="212" t="s">
        <v>132</v>
      </c>
      <c r="E405" s="213" t="s">
        <v>885</v>
      </c>
      <c r="F405" s="214" t="s">
        <v>886</v>
      </c>
      <c r="G405" s="215" t="s">
        <v>298</v>
      </c>
      <c r="H405" s="216">
        <v>3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437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437</v>
      </c>
      <c r="BM405" s="224" t="s">
        <v>887</v>
      </c>
    </row>
    <row r="406" s="2" customFormat="1" ht="16.5" customHeight="1">
      <c r="A406" s="38"/>
      <c r="B406" s="39"/>
      <c r="C406" s="212" t="s">
        <v>888</v>
      </c>
      <c r="D406" s="212" t="s">
        <v>132</v>
      </c>
      <c r="E406" s="213" t="s">
        <v>889</v>
      </c>
      <c r="F406" s="214" t="s">
        <v>890</v>
      </c>
      <c r="G406" s="215" t="s">
        <v>298</v>
      </c>
      <c r="H406" s="216">
        <v>11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437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437</v>
      </c>
      <c r="BM406" s="224" t="s">
        <v>891</v>
      </c>
    </row>
    <row r="407" s="2" customFormat="1" ht="16.5" customHeight="1">
      <c r="A407" s="38"/>
      <c r="B407" s="39"/>
      <c r="C407" s="212" t="s">
        <v>892</v>
      </c>
      <c r="D407" s="212" t="s">
        <v>132</v>
      </c>
      <c r="E407" s="213" t="s">
        <v>893</v>
      </c>
      <c r="F407" s="214" t="s">
        <v>894</v>
      </c>
      <c r="G407" s="215" t="s">
        <v>298</v>
      </c>
      <c r="H407" s="216">
        <v>14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437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437</v>
      </c>
      <c r="BM407" s="224" t="s">
        <v>895</v>
      </c>
    </row>
    <row r="408" s="2" customFormat="1" ht="33" customHeight="1">
      <c r="A408" s="38"/>
      <c r="B408" s="39"/>
      <c r="C408" s="212" t="s">
        <v>896</v>
      </c>
      <c r="D408" s="212" t="s">
        <v>132</v>
      </c>
      <c r="E408" s="213" t="s">
        <v>897</v>
      </c>
      <c r="F408" s="214" t="s">
        <v>898</v>
      </c>
      <c r="G408" s="215" t="s">
        <v>135</v>
      </c>
      <c r="H408" s="216">
        <v>3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437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437</v>
      </c>
      <c r="BM408" s="224" t="s">
        <v>899</v>
      </c>
    </row>
    <row r="409" s="2" customFormat="1" ht="33" customHeight="1">
      <c r="A409" s="38"/>
      <c r="B409" s="39"/>
      <c r="C409" s="212" t="s">
        <v>900</v>
      </c>
      <c r="D409" s="212" t="s">
        <v>132</v>
      </c>
      <c r="E409" s="213" t="s">
        <v>901</v>
      </c>
      <c r="F409" s="214" t="s">
        <v>902</v>
      </c>
      <c r="G409" s="215" t="s">
        <v>135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437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437</v>
      </c>
      <c r="BM409" s="224" t="s">
        <v>903</v>
      </c>
    </row>
    <row r="410" s="2" customFormat="1" ht="21.75" customHeight="1">
      <c r="A410" s="38"/>
      <c r="B410" s="39"/>
      <c r="C410" s="212" t="s">
        <v>904</v>
      </c>
      <c r="D410" s="212" t="s">
        <v>132</v>
      </c>
      <c r="E410" s="213" t="s">
        <v>905</v>
      </c>
      <c r="F410" s="214" t="s">
        <v>906</v>
      </c>
      <c r="G410" s="215" t="s">
        <v>135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437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437</v>
      </c>
      <c r="BM410" s="224" t="s">
        <v>907</v>
      </c>
    </row>
    <row r="411" s="2" customFormat="1" ht="33" customHeight="1">
      <c r="A411" s="38"/>
      <c r="B411" s="39"/>
      <c r="C411" s="212" t="s">
        <v>908</v>
      </c>
      <c r="D411" s="212" t="s">
        <v>132</v>
      </c>
      <c r="E411" s="213" t="s">
        <v>909</v>
      </c>
      <c r="F411" s="214" t="s">
        <v>910</v>
      </c>
      <c r="G411" s="215" t="s">
        <v>135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437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437</v>
      </c>
      <c r="BM411" s="224" t="s">
        <v>911</v>
      </c>
    </row>
    <row r="412" s="2" customFormat="1" ht="16.5" customHeight="1">
      <c r="A412" s="38"/>
      <c r="B412" s="39"/>
      <c r="C412" s="212" t="s">
        <v>912</v>
      </c>
      <c r="D412" s="212" t="s">
        <v>132</v>
      </c>
      <c r="E412" s="213" t="s">
        <v>913</v>
      </c>
      <c r="F412" s="214" t="s">
        <v>914</v>
      </c>
      <c r="G412" s="215" t="s">
        <v>298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437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437</v>
      </c>
      <c r="BM412" s="224" t="s">
        <v>915</v>
      </c>
    </row>
    <row r="413" s="2" customFormat="1" ht="16.5" customHeight="1">
      <c r="A413" s="38"/>
      <c r="B413" s="39"/>
      <c r="C413" s="212" t="s">
        <v>916</v>
      </c>
      <c r="D413" s="212" t="s">
        <v>132</v>
      </c>
      <c r="E413" s="213" t="s">
        <v>917</v>
      </c>
      <c r="F413" s="214" t="s">
        <v>918</v>
      </c>
      <c r="G413" s="215" t="s">
        <v>298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437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437</v>
      </c>
      <c r="BM413" s="224" t="s">
        <v>919</v>
      </c>
    </row>
    <row r="414" s="2" customFormat="1" ht="16.5" customHeight="1">
      <c r="A414" s="38"/>
      <c r="B414" s="39"/>
      <c r="C414" s="212" t="s">
        <v>920</v>
      </c>
      <c r="D414" s="212" t="s">
        <v>132</v>
      </c>
      <c r="E414" s="213" t="s">
        <v>921</v>
      </c>
      <c r="F414" s="214" t="s">
        <v>922</v>
      </c>
      <c r="G414" s="215" t="s">
        <v>298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437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437</v>
      </c>
      <c r="BM414" s="224" t="s">
        <v>923</v>
      </c>
    </row>
    <row r="415" s="2" customFormat="1" ht="16.5" customHeight="1">
      <c r="A415" s="38"/>
      <c r="B415" s="39"/>
      <c r="C415" s="212" t="s">
        <v>924</v>
      </c>
      <c r="D415" s="212" t="s">
        <v>132</v>
      </c>
      <c r="E415" s="213" t="s">
        <v>925</v>
      </c>
      <c r="F415" s="214" t="s">
        <v>926</v>
      </c>
      <c r="G415" s="215" t="s">
        <v>298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437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437</v>
      </c>
      <c r="BM415" s="224" t="s">
        <v>927</v>
      </c>
    </row>
    <row r="416" s="2" customFormat="1" ht="16.5" customHeight="1">
      <c r="A416" s="38"/>
      <c r="B416" s="39"/>
      <c r="C416" s="212" t="s">
        <v>928</v>
      </c>
      <c r="D416" s="212" t="s">
        <v>132</v>
      </c>
      <c r="E416" s="213" t="s">
        <v>929</v>
      </c>
      <c r="F416" s="214" t="s">
        <v>930</v>
      </c>
      <c r="G416" s="215" t="s">
        <v>298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437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437</v>
      </c>
      <c r="BM416" s="224" t="s">
        <v>931</v>
      </c>
    </row>
    <row r="417" s="12" customFormat="1" ht="22.8" customHeight="1">
      <c r="A417" s="12"/>
      <c r="B417" s="196"/>
      <c r="C417" s="197"/>
      <c r="D417" s="198" t="s">
        <v>75</v>
      </c>
      <c r="E417" s="210" t="s">
        <v>932</v>
      </c>
      <c r="F417" s="210" t="s">
        <v>933</v>
      </c>
      <c r="G417" s="197"/>
      <c r="H417" s="197"/>
      <c r="I417" s="200"/>
      <c r="J417" s="211">
        <f>BK417</f>
        <v>0</v>
      </c>
      <c r="K417" s="197"/>
      <c r="L417" s="202"/>
      <c r="M417" s="203"/>
      <c r="N417" s="204"/>
      <c r="O417" s="204"/>
      <c r="P417" s="205">
        <f>SUM(P418:P421)</f>
        <v>0</v>
      </c>
      <c r="Q417" s="204"/>
      <c r="R417" s="205">
        <f>SUM(R418:R421)</f>
        <v>0</v>
      </c>
      <c r="S417" s="204"/>
      <c r="T417" s="206">
        <f>SUM(T418:T421)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7" t="s">
        <v>130</v>
      </c>
      <c r="AT417" s="208" t="s">
        <v>75</v>
      </c>
      <c r="AU417" s="208" t="s">
        <v>81</v>
      </c>
      <c r="AY417" s="207" t="s">
        <v>129</v>
      </c>
      <c r="BK417" s="209">
        <f>SUM(BK418:BK421)</f>
        <v>0</v>
      </c>
    </row>
    <row r="418" s="2" customFormat="1" ht="16.5" customHeight="1">
      <c r="A418" s="38"/>
      <c r="B418" s="39"/>
      <c r="C418" s="212" t="s">
        <v>934</v>
      </c>
      <c r="D418" s="212" t="s">
        <v>132</v>
      </c>
      <c r="E418" s="213" t="s">
        <v>935</v>
      </c>
      <c r="F418" s="214" t="s">
        <v>936</v>
      </c>
      <c r="G418" s="215" t="s">
        <v>135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437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437</v>
      </c>
      <c r="BM418" s="224" t="s">
        <v>937</v>
      </c>
    </row>
    <row r="419" s="2" customFormat="1" ht="21.75" customHeight="1">
      <c r="A419" s="38"/>
      <c r="B419" s="39"/>
      <c r="C419" s="212" t="s">
        <v>938</v>
      </c>
      <c r="D419" s="212" t="s">
        <v>132</v>
      </c>
      <c r="E419" s="213" t="s">
        <v>939</v>
      </c>
      <c r="F419" s="214" t="s">
        <v>940</v>
      </c>
      <c r="G419" s="215" t="s">
        <v>135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437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437</v>
      </c>
      <c r="BM419" s="224" t="s">
        <v>941</v>
      </c>
    </row>
    <row r="420" s="2" customFormat="1" ht="16.5" customHeight="1">
      <c r="A420" s="38"/>
      <c r="B420" s="39"/>
      <c r="C420" s="212" t="s">
        <v>942</v>
      </c>
      <c r="D420" s="212" t="s">
        <v>132</v>
      </c>
      <c r="E420" s="213" t="s">
        <v>943</v>
      </c>
      <c r="F420" s="214" t="s">
        <v>944</v>
      </c>
      <c r="G420" s="215" t="s">
        <v>147</v>
      </c>
      <c r="H420" s="216">
        <v>1.5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437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437</v>
      </c>
      <c r="BM420" s="224" t="s">
        <v>945</v>
      </c>
    </row>
    <row r="421" s="2" customFormat="1" ht="16.5" customHeight="1">
      <c r="A421" s="38"/>
      <c r="B421" s="39"/>
      <c r="C421" s="212" t="s">
        <v>946</v>
      </c>
      <c r="D421" s="212" t="s">
        <v>132</v>
      </c>
      <c r="E421" s="213" t="s">
        <v>947</v>
      </c>
      <c r="F421" s="214" t="s">
        <v>948</v>
      </c>
      <c r="G421" s="215" t="s">
        <v>135</v>
      </c>
      <c r="H421" s="216">
        <v>1</v>
      </c>
      <c r="I421" s="217"/>
      <c r="J421" s="218">
        <f>ROUND(I421*H421,2)</f>
        <v>0</v>
      </c>
      <c r="K421" s="219"/>
      <c r="L421" s="44"/>
      <c r="M421" s="270" t="s">
        <v>1</v>
      </c>
      <c r="N421" s="271" t="s">
        <v>42</v>
      </c>
      <c r="O421" s="272"/>
      <c r="P421" s="273">
        <f>O421*H421</f>
        <v>0</v>
      </c>
      <c r="Q421" s="273">
        <v>0</v>
      </c>
      <c r="R421" s="273">
        <f>Q421*H421</f>
        <v>0</v>
      </c>
      <c r="S421" s="273">
        <v>0</v>
      </c>
      <c r="T421" s="27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437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437</v>
      </c>
      <c r="BM421" s="224" t="s">
        <v>949</v>
      </c>
    </row>
    <row r="422" s="2" customFormat="1" ht="6.96" customHeight="1">
      <c r="A422" s="38"/>
      <c r="B422" s="66"/>
      <c r="C422" s="67"/>
      <c r="D422" s="67"/>
      <c r="E422" s="67"/>
      <c r="F422" s="67"/>
      <c r="G422" s="67"/>
      <c r="H422" s="67"/>
      <c r="I422" s="67"/>
      <c r="J422" s="67"/>
      <c r="K422" s="67"/>
      <c r="L422" s="44"/>
      <c r="M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</sheetData>
  <sheetProtection sheet="1" autoFilter="0" formatColumns="0" formatRows="0" objects="1" scenarios="1" spinCount="100000" saltValue="fBrjsbFVEgOHapOPgrgmhvqsJ/rF2kUK4opCrvMF2z4YFm8ePCHA2X4PDs9/t3haQ1FPnthvAmfk9XRSDafDQw==" hashValue="D6QOJTjBbgSy41cQT7flNffgMGdCXcGQ4fHqq0M9LM3Dn3Ys1hBNhLn88cFrWlSAUme5iJpnIpVeSqgG5K5PfA==" algorithmName="SHA-512" password="CC35"/>
  <autoFilter ref="C136:K421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2021-04-20T12:07:52Z</dcterms:created>
  <dcterms:modified xsi:type="dcterms:W3CDTF">2021-04-20T12:07:58Z</dcterms:modified>
</cp:coreProperties>
</file>