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5A2BF36-EC4C-447A-A703-34647F1AC7FD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Krycí list" sheetId="211" r:id="rId1"/>
    <sheet name="Celkem" sheetId="212" r:id="rId2"/>
  </sheets>
  <definedNames>
    <definedName name="_xlnm.Print_Area" localSheetId="1">Celkem!$A$1:$F$115</definedName>
    <definedName name="_xlnm.Print_Area" localSheetId="0">'Krycí list'!$A$1:$O$42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12" l="1"/>
  <c r="F10" i="212"/>
  <c r="F11" i="212"/>
  <c r="F12" i="212"/>
  <c r="F13" i="212"/>
  <c r="F14" i="212"/>
  <c r="F15" i="212"/>
  <c r="F16" i="212"/>
  <c r="F17" i="212"/>
  <c r="F19" i="212"/>
  <c r="F22" i="212"/>
  <c r="F23" i="212"/>
  <c r="F24" i="212"/>
  <c r="F25" i="212"/>
  <c r="F26" i="212"/>
  <c r="F27" i="212"/>
  <c r="F28" i="212"/>
  <c r="F29" i="212"/>
  <c r="F30" i="212"/>
  <c r="F31" i="212"/>
  <c r="F32" i="212"/>
  <c r="F33" i="212"/>
  <c r="F34" i="212"/>
  <c r="F35" i="212"/>
  <c r="F36" i="212"/>
  <c r="F37" i="212"/>
  <c r="F38" i="212"/>
  <c r="F39" i="212"/>
  <c r="F40" i="212"/>
  <c r="F41" i="212"/>
  <c r="F42" i="212"/>
  <c r="F43" i="212"/>
  <c r="F44" i="212"/>
  <c r="F45" i="212"/>
  <c r="F46" i="212"/>
  <c r="F47" i="212"/>
  <c r="F48" i="212"/>
  <c r="F49" i="212"/>
  <c r="F50" i="212"/>
  <c r="F51" i="212"/>
  <c r="F52" i="212"/>
  <c r="F53" i="212"/>
  <c r="F54" i="212"/>
  <c r="F55" i="212"/>
  <c r="F56" i="212"/>
  <c r="F57" i="212"/>
  <c r="F58" i="212"/>
  <c r="F59" i="212"/>
  <c r="F61" i="212"/>
  <c r="E111" i="212"/>
  <c r="F64" i="212"/>
  <c r="F65" i="212"/>
  <c r="F66" i="212"/>
  <c r="F67" i="212"/>
  <c r="F68" i="212"/>
  <c r="F69" i="212"/>
  <c r="F70" i="212"/>
  <c r="F71" i="212"/>
  <c r="F72" i="212"/>
  <c r="F73" i="212"/>
  <c r="F74" i="212"/>
  <c r="F75" i="212"/>
  <c r="F76" i="212"/>
  <c r="F77" i="212"/>
  <c r="F78" i="212"/>
  <c r="F79" i="212"/>
  <c r="F80" i="212"/>
  <c r="F81" i="212"/>
  <c r="F82" i="212"/>
  <c r="F83" i="212"/>
  <c r="F84" i="212"/>
  <c r="F85" i="212"/>
  <c r="F86" i="212"/>
  <c r="F87" i="212"/>
  <c r="F88" i="212"/>
  <c r="F89" i="212"/>
  <c r="F90" i="212"/>
  <c r="F92" i="212"/>
  <c r="E112" i="212"/>
  <c r="F95" i="212"/>
  <c r="F96" i="212"/>
  <c r="F97" i="212"/>
  <c r="F98" i="212"/>
  <c r="F99" i="212"/>
  <c r="F100" i="212"/>
  <c r="F101" i="212"/>
  <c r="F102" i="212"/>
  <c r="F103" i="212"/>
  <c r="F104" i="212"/>
  <c r="F105" i="212"/>
  <c r="F106" i="212"/>
  <c r="F108" i="212"/>
  <c r="E113" i="212"/>
  <c r="E114" i="212"/>
  <c r="I20" i="211"/>
  <c r="E21" i="211"/>
  <c r="E20" i="211"/>
  <c r="N31" i="211"/>
  <c r="I26" i="211"/>
  <c r="N21" i="211"/>
  <c r="N20" i="211"/>
  <c r="N26" i="211"/>
  <c r="E26" i="211"/>
  <c r="N27" i="211"/>
  <c r="N29" i="211"/>
  <c r="L30" i="211"/>
  <c r="N30" i="211"/>
  <c r="N32" i="211"/>
</calcChain>
</file>

<file path=xl/sharedStrings.xml><?xml version="1.0" encoding="utf-8"?>
<sst xmlns="http://schemas.openxmlformats.org/spreadsheetml/2006/main" count="343" uniqueCount="237">
  <si>
    <t>E03 Silnoproudé zařízení</t>
  </si>
  <si>
    <t>Číslo pozice</t>
  </si>
  <si>
    <t>POPIS VÝKONU</t>
  </si>
  <si>
    <t>Měrná jednotka</t>
  </si>
  <si>
    <t>Množství</t>
  </si>
  <si>
    <t>Cena za jednotku</t>
  </si>
  <si>
    <t>Cena celkem</t>
  </si>
  <si>
    <t>Svítidla :</t>
  </si>
  <si>
    <t>1</t>
  </si>
  <si>
    <t>ks</t>
  </si>
  <si>
    <t>Celkem svítidla :</t>
  </si>
  <si>
    <t>3</t>
  </si>
  <si>
    <t>4</t>
  </si>
  <si>
    <t>5</t>
  </si>
  <si>
    <t>Elektroinstalační materiál :</t>
  </si>
  <si>
    <t>6</t>
  </si>
  <si>
    <t>7</t>
  </si>
  <si>
    <t>8</t>
  </si>
  <si>
    <t>9</t>
  </si>
  <si>
    <t>Instalační přístrojová krabice dvojitá  nástěnná  - dle specifikace v TZ</t>
  </si>
  <si>
    <t>10</t>
  </si>
  <si>
    <t>Instalační přístrojová krabice  nástěnná   - dle specifikace v TZ</t>
  </si>
  <si>
    <t>Elektroinstalační lišta 40x20 hranatá např. KOPOS</t>
  </si>
  <si>
    <t>m</t>
  </si>
  <si>
    <t>Elektroinstalační lišta 20x20 hranatá např. KOPOS</t>
  </si>
  <si>
    <t>Elektroinstalační lišta 20x10 hranatá např. KOPOS</t>
  </si>
  <si>
    <t>Příslušenství lišt ( rohy, spojovací díly a podobně ) - paušální množství</t>
  </si>
  <si>
    <t>kpl</t>
  </si>
  <si>
    <t>15</t>
  </si>
  <si>
    <t>16</t>
  </si>
  <si>
    <t>17</t>
  </si>
  <si>
    <t>18</t>
  </si>
  <si>
    <t>19</t>
  </si>
  <si>
    <t>22</t>
  </si>
  <si>
    <t xml:space="preserve">Instalace a montáž </t>
  </si>
  <si>
    <t>23</t>
  </si>
  <si>
    <t>Demontáž a likvidace  stávajících svítidel</t>
  </si>
  <si>
    <t>24</t>
  </si>
  <si>
    <t>Stropní a nástěnné svítidlo, instalace, zapojení kabelů, kompletace</t>
  </si>
  <si>
    <t>Kabeláž  natažení kabelů  do průžezu 2,5 mm2</t>
  </si>
  <si>
    <t>Vypínače , zapojení kabelů, kompletace</t>
  </si>
  <si>
    <t>32</t>
  </si>
  <si>
    <t>33</t>
  </si>
  <si>
    <t>Celkem  za montáž bez DPH</t>
  </si>
  <si>
    <t>Ostatní</t>
  </si>
  <si>
    <t>35</t>
  </si>
  <si>
    <t>36</t>
  </si>
  <si>
    <t xml:space="preserve">Přesun nábytku, zakrývání nábytku </t>
  </si>
  <si>
    <t>37</t>
  </si>
  <si>
    <t>38</t>
  </si>
  <si>
    <r>
      <t>m</t>
    </r>
    <r>
      <rPr>
        <vertAlign val="superscript"/>
        <sz val="14"/>
        <rFont val="Arial"/>
        <family val="2"/>
        <charset val="238"/>
      </rPr>
      <t>2</t>
    </r>
  </si>
  <si>
    <t>39</t>
  </si>
  <si>
    <t>40</t>
  </si>
  <si>
    <t>Revize elektro</t>
  </si>
  <si>
    <t>Dokumentace skutečného stavu</t>
  </si>
  <si>
    <t>Celkem  za ostatní bez DPH</t>
  </si>
  <si>
    <t>Celkem za materiál bez DPH</t>
  </si>
  <si>
    <t>Celkem  bez DPH</t>
  </si>
  <si>
    <t>Kabel CYKY-o 3x1,5</t>
  </si>
  <si>
    <t>Kabel CYKY-J 3 x 1,5</t>
  </si>
  <si>
    <t>Kabel CYKY-J 5 x 1,5</t>
  </si>
  <si>
    <t>Propojovací přípojnice 3x50A 60cm</t>
  </si>
  <si>
    <t>Lišta DIN TS35 55 cm</t>
  </si>
  <si>
    <t>m2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</si>
  <si>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</si>
  <si>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</si>
  <si>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</si>
  <si>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</si>
  <si>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</si>
  <si>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</si>
  <si>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</si>
  <si>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</si>
  <si>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</si>
  <si>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</si>
  <si>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 xml:space="preserve"> -B- svítidlo přisazení "čočka" dle specifikace v TZ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</si>
  <si>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</si>
  <si>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</si>
  <si>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</si>
  <si>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</si>
  <si>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</si>
  <si>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</si>
  <si>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</si>
  <si>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</si>
  <si>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</si>
  <si>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Krycí plech rozvaděče a vysekání otvorů patrové rozv.</t>
  </si>
  <si>
    <t>Demontáže stávajících přístrojů patrové rozvaděče</t>
  </si>
  <si>
    <t>Výkaz výměr, který je součástí zadávací dokumentace, slouží pro potřeby dodavatelského ocenění stavby. Uchazeč si je vědom, že kontrola výměr je součástí zadávacích podmínek. Všechny konstrukce jsou oceňovány a dodávány plně funkční, tj. včetně upevňovacích prvků, podpor, prostupů apod.</t>
  </si>
  <si>
    <t>Datum a podpis</t>
  </si>
  <si>
    <t>Razítko</t>
  </si>
  <si>
    <t>Zhotovitel</t>
  </si>
  <si>
    <t>Přípočty a odpočty</t>
  </si>
  <si>
    <t>E</t>
  </si>
  <si>
    <t>Cena Kč s DPH (ř.23-25)</t>
  </si>
  <si>
    <t>DPH</t>
  </si>
  <si>
    <t>0%</t>
  </si>
  <si>
    <t>Objednatel</t>
  </si>
  <si>
    <t>21%</t>
  </si>
  <si>
    <t>Součet 7,12,19-22</t>
  </si>
  <si>
    <t>Celkové náklady</t>
  </si>
  <si>
    <t>D</t>
  </si>
  <si>
    <t>Projektant</t>
  </si>
  <si>
    <t>Rozpočtová rezerva</t>
  </si>
  <si>
    <t>VN (ř.13-18)</t>
  </si>
  <si>
    <t>ON (ř.8-11)</t>
  </si>
  <si>
    <t>ZN (ř.1-6)</t>
  </si>
  <si>
    <t>Montáž</t>
  </si>
  <si>
    <t>Dodávky</t>
  </si>
  <si>
    <t>PPV elektromontáže</t>
  </si>
  <si>
    <t>Doprava a přesun dodávek</t>
  </si>
  <si>
    <t>Ostatní Elektro</t>
  </si>
  <si>
    <t>ELEKTRO</t>
  </si>
  <si>
    <t>Vedlejší náklady</t>
  </si>
  <si>
    <t>C</t>
  </si>
  <si>
    <t>Ostatní náklady</t>
  </si>
  <si>
    <t>B</t>
  </si>
  <si>
    <t>Základní náklady</t>
  </si>
  <si>
    <t>A</t>
  </si>
  <si>
    <t xml:space="preserve">                                     Rozpočtové náklady v CZK</t>
  </si>
  <si>
    <t>Náklady/1m.j.</t>
  </si>
  <si>
    <t>Počet</t>
  </si>
  <si>
    <t xml:space="preserve">                                      Měrné a účelové jednotky</t>
  </si>
  <si>
    <t>Položek</t>
  </si>
  <si>
    <t>Dne</t>
  </si>
  <si>
    <t>Zpracoval</t>
  </si>
  <si>
    <t>Rozpočet číslo</t>
  </si>
  <si>
    <t>Axen s.r.o.</t>
  </si>
  <si>
    <t>Městská část Praha 17</t>
  </si>
  <si>
    <t>DIČ</t>
  </si>
  <si>
    <t>IČO</t>
  </si>
  <si>
    <t>Místo</t>
  </si>
  <si>
    <t>D.1.4. Technika prostředí staveb - silnoproudá el. tech.</t>
  </si>
  <si>
    <t>Název části</t>
  </si>
  <si>
    <t>EČO</t>
  </si>
  <si>
    <t xml:space="preserve">Rekonstrukce elektroinstalace - výměna osvětlení </t>
  </si>
  <si>
    <t>Místo objektu</t>
  </si>
  <si>
    <t>JKSO</t>
  </si>
  <si>
    <t>Název stavby</t>
  </si>
  <si>
    <t>Protokol o měření intenzity osvětlení</t>
  </si>
  <si>
    <t>Úklid během montáže a po malování - průběžný + po dokončení prací (čistý)</t>
  </si>
  <si>
    <t>Recyklační poplatek za svítidla</t>
  </si>
  <si>
    <t>2</t>
  </si>
  <si>
    <t>25</t>
  </si>
  <si>
    <t>26</t>
  </si>
  <si>
    <t>27</t>
  </si>
  <si>
    <t>28</t>
  </si>
  <si>
    <t>29</t>
  </si>
  <si>
    <t>30</t>
  </si>
  <si>
    <t>31</t>
  </si>
  <si>
    <t>34</t>
  </si>
  <si>
    <t>Rozpočet :  Rekonstrukce elektroinstalace - výměna osvětlení A, A1, D, C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</si>
  <si>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</si>
  <si>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</si>
  <si>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</si>
  <si>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</si>
  <si>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</si>
  <si>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</si>
  <si>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</si>
  <si>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</si>
  <si>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</si>
  <si>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</si>
  <si>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KRYCÍ LIST ROZPOČTU</t>
  </si>
  <si>
    <t xml:space="preserve"> -BN- svítidlo přisazení "čočka" + nouzový zdroj dle specifikace v TZ</t>
  </si>
  <si>
    <t xml:space="preserve"> -A- svítidlo dle specifikace v TZ</t>
  </si>
  <si>
    <t xml:space="preserve"> -D- svítidlo IP54 dle specifikace v TZ</t>
  </si>
  <si>
    <t xml:space="preserve"> -C- svítidlo ve vysokém krytí dle specifikace v TZ</t>
  </si>
  <si>
    <t xml:space="preserve"> -DN- svítidlo IP54 + nouzový zdroj dle specifikace v TZ</t>
  </si>
  <si>
    <t>Instalační krabice rozbočná  nástěnná vč. víčka   - dle specifikace v TZ</t>
  </si>
  <si>
    <t>Spínač jednopólový  č.1 IP44 - dle specifikace v TZ</t>
  </si>
  <si>
    <t>Spínač - přepínač č. 5 IP44  - dle specifikace v TZ</t>
  </si>
  <si>
    <t>Spínač - přepínač č. 6 IP44  - dle specifikace v TZ</t>
  </si>
  <si>
    <t>Spínač - přepínač č. 7 IP44  - dle specifikace v TZ</t>
  </si>
  <si>
    <t>Elektroinstalační lišta 40x40 hranatá např. KOPOS</t>
  </si>
  <si>
    <t>Montáž instalační a přístrojové krabice</t>
  </si>
  <si>
    <t>Protipožární ucpávka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</si>
  <si>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</si>
  <si>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</si>
  <si>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</si>
  <si>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</si>
  <si>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</si>
  <si>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</si>
  <si>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</si>
  <si>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</si>
  <si>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</si>
  <si>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</si>
  <si>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Instalační krabice rozbočná  nástěnná do vlhka min. IP44 vč. víčka  - dle specifikace v TZ</t>
  </si>
  <si>
    <t>Instalační krabice přístrojová pod omítku  - dle specifikace v TZ</t>
  </si>
  <si>
    <t>Elektroinstalační lišta 60x40 hranatá např. KOPOS</t>
  </si>
  <si>
    <t>Kabel CYKY-o 4x1,5</t>
  </si>
  <si>
    <t xml:space="preserve"> -N1- svítidlo nouzové IP65  s temperovanou baterií dle specifikace v TZ</t>
  </si>
  <si>
    <t>Drobný elektro materiál  - hmoždinky, wago atd.</t>
  </si>
  <si>
    <t>Elektroinstalační lišta 20x20 hranatá kovová</t>
  </si>
  <si>
    <t>Elektroinstalační lišta 40x20 hranatá kovová</t>
  </si>
  <si>
    <t>Montáž přístrojové krabice do omítky vč. zednického začištění</t>
  </si>
  <si>
    <t>Technická příprava  - zajištení obvodů, rozměření svítidel, vyhledání původní elektroinstalace, atd.</t>
  </si>
  <si>
    <t>Průraz zdí do 2 kabelů a tlouška stěny do 30 cm</t>
  </si>
  <si>
    <t>Průraz zdí cca 15x15 cm a tlouška stěny do 30 cm</t>
  </si>
  <si>
    <t>Průraz stropu do 2 kabelů</t>
  </si>
  <si>
    <t>Stavební připomoci, odvoz sutě, zazdívání otvorů, oprava štuků</t>
  </si>
  <si>
    <t>Kabel PRAFLaSave X-O 3 x 1,5</t>
  </si>
  <si>
    <t>Kabel PRAFLaSave X-J 3 x 1,5</t>
  </si>
  <si>
    <t>Kabel PRAFLaSave X-J 5 x 1,5</t>
  </si>
  <si>
    <t xml:space="preserve"> -CN- svítidlo ve vysokém krytí + nouzový zdro dle specifikace v TZ</t>
  </si>
  <si>
    <t>Montáž elektroinstalační lišty do výšky 20 mm</t>
  </si>
  <si>
    <t>Montáž elektroinstalační lišty výšky 40 mm</t>
  </si>
  <si>
    <t xml:space="preserve"> -N2- svítidlo nouzové IP20 dle specifikace v TZ</t>
  </si>
  <si>
    <t>Montáž elektroinstalační lišty do výšky 20 mm kovové</t>
  </si>
  <si>
    <t>Demontáž a likvidace  stávajících vypínačů a nevyužité povrchové elektroinstalace</t>
  </si>
  <si>
    <t>Výmalba dle požadavku v TZ</t>
  </si>
  <si>
    <t>MŠ Bendova 1123, Praha 6 - Řepy</t>
  </si>
  <si>
    <t>Jistič 6B/1 10kA</t>
  </si>
  <si>
    <t>Jistič 10B/1 10kA</t>
  </si>
  <si>
    <t>Jistič 16B/1 10kA</t>
  </si>
  <si>
    <t>Jistič 16B/3 10kA</t>
  </si>
  <si>
    <t>Jistič 20B/3 10kA</t>
  </si>
  <si>
    <t>Jistič 25B/3 10kA</t>
  </si>
  <si>
    <t>Vypínač 50B/3 10kA</t>
  </si>
  <si>
    <t>Jistič-chránič 10C/0,03/1N 10kA</t>
  </si>
  <si>
    <t>Jistič-chránič 16C/0,03/1N 10kA</t>
  </si>
  <si>
    <t>Přepěťová ochrana B+C 12,5kA 4N</t>
  </si>
  <si>
    <t>11</t>
  </si>
  <si>
    <t>12</t>
  </si>
  <si>
    <t>13</t>
  </si>
  <si>
    <t>14</t>
  </si>
  <si>
    <t>20</t>
  </si>
  <si>
    <t>21</t>
  </si>
  <si>
    <t>Kontrola a vyhledání vývodů</t>
  </si>
  <si>
    <t>hod</t>
  </si>
  <si>
    <t>Jistič-chránič 10C/0,03/1N</t>
  </si>
  <si>
    <t>Jistič-chránič 16C/0,03/1N</t>
  </si>
  <si>
    <t>Propojení přístrojů v patrovém rozvaděči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</si>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</sst>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405]mmm\-yy;@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 Black"/>
      <family val="2"/>
      <charset val="238"/>
    </font>
    <font>
      <sz val="18"/>
      <name val="Arial CE"/>
      <charset val="238"/>
    </font>
    <font>
      <sz val="16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vertAlign val="superscript"/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 Black"/>
      <family val="2"/>
      <charset val="238"/>
    </font>
    <font>
      <b/>
      <sz val="16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5" fillId="0" borderId="0"/>
  </cellStyleXfs>
  <cellXfs count="246">
    <xf numFmtId="0" fontId="0" fillId="0" borderId="0" xfId="0"/>
    <xf numFmtId="49" fontId="0" fillId="0" borderId="1" xfId="0" applyNumberFormat="1" applyBorder="1"/>
    <xf numFmtId="44" fontId="16" fillId="0" borderId="2" xfId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4" fontId="16" fillId="0" borderId="0" xfId="1" applyBorder="1"/>
    <xf numFmtId="0" fontId="0" fillId="0" borderId="6" xfId="0" applyBorder="1"/>
    <xf numFmtId="49" fontId="0" fillId="2" borderId="5" xfId="0" applyNumberFormat="1" applyFill="1" applyBorder="1"/>
    <xf numFmtId="44" fontId="2" fillId="2" borderId="0" xfId="1" applyFont="1" applyFill="1" applyBorder="1" applyAlignment="1"/>
    <xf numFmtId="49" fontId="2" fillId="2" borderId="6" xfId="0" applyNumberFormat="1" applyFont="1" applyFill="1" applyBorder="1" applyAlignment="1"/>
    <xf numFmtId="49" fontId="3" fillId="0" borderId="0" xfId="0" applyNumberFormat="1" applyFont="1" applyBorder="1"/>
    <xf numFmtId="49" fontId="4" fillId="0" borderId="0" xfId="0" applyNumberFormat="1" applyFont="1" applyBorder="1"/>
    <xf numFmtId="0" fontId="0" fillId="0" borderId="0" xfId="0" applyBorder="1"/>
    <xf numFmtId="49" fontId="0" fillId="0" borderId="4" xfId="0" applyNumberFormat="1" applyBorder="1"/>
    <xf numFmtId="44" fontId="16" fillId="0" borderId="4" xfId="1" applyBorder="1"/>
    <xf numFmtId="3" fontId="17" fillId="0" borderId="0" xfId="2" applyNumberFormat="1" applyFont="1" applyBorder="1" applyAlignment="1">
      <alignment vertical="center"/>
    </xf>
    <xf numFmtId="3" fontId="17" fillId="0" borderId="0" xfId="2" applyNumberFormat="1" applyFont="1" applyAlignment="1">
      <alignment vertical="center"/>
    </xf>
    <xf numFmtId="3" fontId="17" fillId="0" borderId="0" xfId="2" applyNumberFormat="1" applyFont="1" applyAlignment="1">
      <alignment vertical="center" shrinkToFit="1"/>
    </xf>
    <xf numFmtId="3" fontId="17" fillId="0" borderId="0" xfId="2" applyNumberFormat="1" applyFont="1" applyBorder="1" applyAlignment="1" applyProtection="1">
      <alignment vertical="center"/>
      <protection locked="0"/>
    </xf>
    <xf numFmtId="3" fontId="17" fillId="0" borderId="0" xfId="2" applyNumberFormat="1" applyFont="1" applyAlignment="1" applyProtection="1">
      <alignment vertical="center"/>
      <protection locked="0"/>
    </xf>
    <xf numFmtId="3" fontId="17" fillId="0" borderId="0" xfId="2" applyNumberFormat="1" applyFont="1" applyAlignment="1" applyProtection="1">
      <alignment vertical="center" shrinkToFit="1"/>
      <protection locked="0"/>
    </xf>
    <xf numFmtId="3" fontId="17" fillId="0" borderId="0" xfId="2" applyNumberFormat="1" applyFont="1" applyBorder="1" applyAlignment="1" applyProtection="1">
      <alignment vertical="center"/>
    </xf>
    <xf numFmtId="3" fontId="17" fillId="0" borderId="0" xfId="2" applyNumberFormat="1" applyFont="1" applyAlignment="1" applyProtection="1">
      <alignment vertical="center"/>
    </xf>
    <xf numFmtId="3" fontId="17" fillId="0" borderId="0" xfId="2" applyNumberFormat="1" applyFont="1" applyAlignment="1" applyProtection="1">
      <alignment vertical="center" shrinkToFit="1"/>
    </xf>
    <xf numFmtId="3" fontId="17" fillId="4" borderId="0" xfId="2" applyNumberFormat="1" applyFont="1" applyFill="1" applyBorder="1" applyAlignment="1" applyProtection="1">
      <alignment vertical="center"/>
    </xf>
    <xf numFmtId="3" fontId="17" fillId="4" borderId="0" xfId="2" applyNumberFormat="1" applyFont="1" applyFill="1" applyBorder="1" applyAlignment="1" applyProtection="1">
      <alignment vertical="center" shrinkToFit="1"/>
    </xf>
    <xf numFmtId="3" fontId="17" fillId="4" borderId="13" xfId="2" applyNumberFormat="1" applyFont="1" applyFill="1" applyBorder="1" applyAlignment="1" applyProtection="1">
      <alignment vertical="center"/>
    </xf>
    <xf numFmtId="3" fontId="17" fillId="4" borderId="14" xfId="2" applyNumberFormat="1" applyFont="1" applyFill="1" applyBorder="1" applyAlignment="1" applyProtection="1">
      <alignment vertical="center"/>
    </xf>
    <xf numFmtId="3" fontId="17" fillId="4" borderId="14" xfId="2" applyNumberFormat="1" applyFont="1" applyFill="1" applyBorder="1" applyAlignment="1" applyProtection="1">
      <alignment vertical="center" shrinkToFit="1"/>
    </xf>
    <xf numFmtId="3" fontId="17" fillId="4" borderId="15" xfId="2" applyNumberFormat="1" applyFont="1" applyFill="1" applyBorder="1" applyAlignment="1" applyProtection="1">
      <alignment vertical="center" shrinkToFit="1"/>
    </xf>
    <xf numFmtId="3" fontId="17" fillId="4" borderId="6" xfId="2" applyNumberFormat="1" applyFont="1" applyFill="1" applyBorder="1" applyAlignment="1" applyProtection="1">
      <alignment vertical="center"/>
    </xf>
    <xf numFmtId="3" fontId="17" fillId="4" borderId="5" xfId="2" applyNumberFormat="1" applyFont="1" applyFill="1" applyBorder="1" applyAlignment="1" applyProtection="1">
      <alignment vertical="center" shrinkToFit="1"/>
    </xf>
    <xf numFmtId="3" fontId="18" fillId="0" borderId="9" xfId="2" applyNumberFormat="1" applyFont="1" applyBorder="1" applyAlignment="1" applyProtection="1">
      <alignment vertical="center" shrinkToFit="1"/>
    </xf>
    <xf numFmtId="3" fontId="17" fillId="0" borderId="17" xfId="2" applyNumberFormat="1" applyFont="1" applyBorder="1" applyAlignment="1" applyProtection="1">
      <alignment vertical="center"/>
    </xf>
    <xf numFmtId="3" fontId="17" fillId="0" borderId="8" xfId="2" applyNumberFormat="1" applyFont="1" applyBorder="1" applyAlignment="1" applyProtection="1">
      <alignment horizontal="center" vertical="center"/>
    </xf>
    <xf numFmtId="3" fontId="18" fillId="0" borderId="8" xfId="2" applyNumberFormat="1" applyFont="1" applyBorder="1" applyAlignment="1" applyProtection="1">
      <alignment horizontal="centerContinuous" vertical="center" shrinkToFit="1"/>
    </xf>
    <xf numFmtId="3" fontId="18" fillId="0" borderId="19" xfId="2" applyNumberFormat="1" applyFont="1" applyBorder="1" applyAlignment="1" applyProtection="1">
      <alignment horizontal="centerContinuous" vertical="center" shrinkToFit="1"/>
    </xf>
    <xf numFmtId="3" fontId="17" fillId="0" borderId="20" xfId="2" applyNumberFormat="1" applyFont="1" applyBorder="1" applyAlignment="1" applyProtection="1">
      <alignment vertical="center"/>
    </xf>
    <xf numFmtId="3" fontId="17" fillId="0" borderId="5" xfId="2" applyNumberFormat="1" applyFont="1" applyBorder="1" applyAlignment="1" applyProtection="1">
      <alignment vertical="center" shrinkToFit="1"/>
    </xf>
    <xf numFmtId="3" fontId="17" fillId="0" borderId="8" xfId="2" applyNumberFormat="1" applyFont="1" applyBorder="1" applyAlignment="1" applyProtection="1">
      <alignment vertical="center"/>
    </xf>
    <xf numFmtId="4" fontId="17" fillId="0" borderId="26" xfId="2" applyNumberFormat="1" applyFont="1" applyBorder="1" applyAlignment="1" applyProtection="1">
      <alignment horizontal="right" vertical="center"/>
    </xf>
    <xf numFmtId="4" fontId="19" fillId="0" borderId="27" xfId="2" applyNumberFormat="1" applyFont="1" applyBorder="1" applyAlignment="1" applyProtection="1">
      <alignment horizontal="right" vertical="center"/>
    </xf>
    <xf numFmtId="3" fontId="17" fillId="0" borderId="28" xfId="2" applyNumberFormat="1" applyFont="1" applyBorder="1" applyAlignment="1" applyProtection="1">
      <alignment horizontal="right" vertical="center"/>
    </xf>
    <xf numFmtId="4" fontId="17" fillId="0" borderId="24" xfId="2" applyNumberFormat="1" applyFont="1" applyBorder="1" applyAlignment="1" applyProtection="1">
      <alignment horizontal="right" vertical="center"/>
    </xf>
    <xf numFmtId="3" fontId="17" fillId="0" borderId="10" xfId="2" applyNumberFormat="1" applyFont="1" applyBorder="1" applyAlignment="1" applyProtection="1">
      <alignment horizontal="left" vertical="center"/>
    </xf>
    <xf numFmtId="3" fontId="17" fillId="0" borderId="9" xfId="2" applyNumberFormat="1" applyFont="1" applyBorder="1" applyAlignment="1" applyProtection="1">
      <alignment vertical="center"/>
    </xf>
    <xf numFmtId="49" fontId="17" fillId="0" borderId="9" xfId="2" applyNumberFormat="1" applyFont="1" applyBorder="1" applyAlignment="1" applyProtection="1">
      <alignment horizontal="center" vertical="center"/>
    </xf>
    <xf numFmtId="3" fontId="17" fillId="0" borderId="6" xfId="2" applyNumberFormat="1" applyFont="1" applyBorder="1" applyAlignment="1" applyProtection="1">
      <alignment horizontal="right" vertical="center"/>
    </xf>
    <xf numFmtId="4" fontId="17" fillId="0" borderId="21" xfId="2" applyNumberFormat="1" applyFont="1" applyBorder="1" applyAlignment="1" applyProtection="1">
      <alignment horizontal="right" vertical="center"/>
    </xf>
    <xf numFmtId="3" fontId="17" fillId="0" borderId="26" xfId="2" applyNumberFormat="1" applyFont="1" applyBorder="1" applyAlignment="1" applyProtection="1">
      <alignment horizontal="right" vertical="center"/>
    </xf>
    <xf numFmtId="4" fontId="17" fillId="0" borderId="27" xfId="2" applyNumberFormat="1" applyFont="1" applyBorder="1" applyAlignment="1" applyProtection="1">
      <alignment horizontal="right" vertical="center"/>
    </xf>
    <xf numFmtId="3" fontId="18" fillId="0" borderId="29" xfId="2" applyNumberFormat="1" applyFont="1" applyFill="1" applyBorder="1" applyAlignment="1" applyProtection="1">
      <alignment vertical="center" shrinkToFit="1"/>
    </xf>
    <xf numFmtId="3" fontId="17" fillId="0" borderId="30" xfId="2" applyNumberFormat="1" applyFont="1" applyBorder="1" applyAlignment="1" applyProtection="1">
      <alignment horizontal="right" vertical="center"/>
    </xf>
    <xf numFmtId="4" fontId="17" fillId="0" borderId="31" xfId="2" applyNumberFormat="1" applyFont="1" applyBorder="1" applyAlignment="1" applyProtection="1">
      <alignment horizontal="right" vertical="center"/>
    </xf>
    <xf numFmtId="165" fontId="18" fillId="7" borderId="9" xfId="2" applyNumberFormat="1" applyFont="1" applyFill="1" applyBorder="1" applyAlignment="1" applyProtection="1">
      <alignment vertical="center"/>
    </xf>
    <xf numFmtId="3" fontId="18" fillId="0" borderId="9" xfId="2" applyNumberFormat="1" applyFont="1" applyBorder="1" applyAlignment="1" applyProtection="1">
      <alignment horizontal="center" vertical="center" shrinkToFit="1"/>
    </xf>
    <xf numFmtId="4" fontId="17" fillId="0" borderId="32" xfId="2" applyNumberFormat="1" applyFont="1" applyBorder="1" applyAlignment="1" applyProtection="1">
      <alignment vertical="center"/>
    </xf>
    <xf numFmtId="3" fontId="18" fillId="0" borderId="33" xfId="2" applyNumberFormat="1" applyFont="1" applyBorder="1" applyAlignment="1" applyProtection="1">
      <alignment horizontal="center" vertical="center" shrinkToFit="1"/>
    </xf>
    <xf numFmtId="3" fontId="18" fillId="7" borderId="10" xfId="2" applyNumberFormat="1" applyFont="1" applyFill="1" applyBorder="1" applyAlignment="1" applyProtection="1">
      <alignment vertical="center"/>
    </xf>
    <xf numFmtId="3" fontId="18" fillId="0" borderId="12" xfId="2" applyNumberFormat="1" applyFont="1" applyBorder="1" applyAlignment="1" applyProtection="1">
      <alignment horizontal="center" vertical="center" shrinkToFit="1"/>
    </xf>
    <xf numFmtId="4" fontId="17" fillId="0" borderId="34" xfId="2" applyNumberFormat="1" applyFont="1" applyBorder="1" applyAlignment="1" applyProtection="1">
      <alignment horizontal="right" vertical="center"/>
    </xf>
    <xf numFmtId="4" fontId="19" fillId="0" borderId="34" xfId="2" applyNumberFormat="1" applyFont="1" applyBorder="1" applyAlignment="1" applyProtection="1">
      <alignment horizontal="right" vertical="center"/>
    </xf>
    <xf numFmtId="3" fontId="17" fillId="0" borderId="36" xfId="2" applyNumberFormat="1" applyFont="1" applyBorder="1" applyAlignment="1" applyProtection="1">
      <alignment vertical="center"/>
    </xf>
    <xf numFmtId="4" fontId="17" fillId="0" borderId="10" xfId="2" applyNumberFormat="1" applyFont="1" applyBorder="1" applyAlignment="1" applyProtection="1">
      <alignment vertical="center"/>
    </xf>
    <xf numFmtId="4" fontId="17" fillId="0" borderId="29" xfId="2" applyNumberFormat="1" applyFont="1" applyBorder="1" applyAlignment="1" applyProtection="1">
      <alignment horizontal="right" vertical="center"/>
    </xf>
    <xf numFmtId="3" fontId="17" fillId="0" borderId="9" xfId="2" applyNumberFormat="1" applyFont="1" applyBorder="1" applyAlignment="1" applyProtection="1">
      <alignment horizontal="left" vertical="center"/>
    </xf>
    <xf numFmtId="3" fontId="17" fillId="0" borderId="35" xfId="2" applyNumberFormat="1" applyFont="1" applyBorder="1" applyAlignment="1" applyProtection="1">
      <alignment vertical="center"/>
    </xf>
    <xf numFmtId="4" fontId="17" fillId="0" borderId="10" xfId="2" applyNumberFormat="1" applyFont="1" applyBorder="1" applyAlignment="1" applyProtection="1">
      <alignment horizontal="right" vertical="center"/>
    </xf>
    <xf numFmtId="4" fontId="17" fillId="0" borderId="9" xfId="2" applyNumberFormat="1" applyFont="1" applyBorder="1" applyAlignment="1" applyProtection="1">
      <alignment horizontal="right" vertical="center"/>
    </xf>
    <xf numFmtId="3" fontId="17" fillId="0" borderId="35" xfId="2" applyNumberFormat="1" applyFont="1" applyBorder="1" applyAlignment="1" applyProtection="1">
      <alignment horizontal="right" vertical="center"/>
    </xf>
    <xf numFmtId="3" fontId="18" fillId="0" borderId="37" xfId="2" applyNumberFormat="1" applyFont="1" applyBorder="1" applyAlignment="1" applyProtection="1">
      <alignment horizontal="center" vertical="center" shrinkToFit="1"/>
    </xf>
    <xf numFmtId="165" fontId="18" fillId="6" borderId="9" xfId="2" applyNumberFormat="1" applyFont="1" applyFill="1" applyBorder="1" applyAlignment="1" applyProtection="1">
      <alignment vertical="center"/>
      <protection locked="0"/>
    </xf>
    <xf numFmtId="3" fontId="18" fillId="0" borderId="29" xfId="2" applyNumberFormat="1" applyFont="1" applyBorder="1" applyAlignment="1" applyProtection="1">
      <alignment horizontal="center" vertical="center" shrinkToFit="1"/>
    </xf>
    <xf numFmtId="3" fontId="17" fillId="0" borderId="29" xfId="2" applyNumberFormat="1" applyFont="1" applyBorder="1" applyAlignment="1" applyProtection="1">
      <alignment horizontal="right" vertical="center"/>
    </xf>
    <xf numFmtId="3" fontId="17" fillId="0" borderId="32" xfId="2" applyNumberFormat="1" applyFont="1" applyBorder="1" applyAlignment="1" applyProtection="1">
      <alignment vertical="center"/>
    </xf>
    <xf numFmtId="3" fontId="17" fillId="0" borderId="6" xfId="2" applyNumberFormat="1" applyFont="1" applyBorder="1" applyAlignment="1" applyProtection="1">
      <alignment vertical="center"/>
    </xf>
    <xf numFmtId="3" fontId="17" fillId="0" borderId="0" xfId="2" applyNumberFormat="1" applyFont="1" applyBorder="1" applyAlignment="1" applyProtection="1">
      <alignment vertical="center" shrinkToFit="1"/>
    </xf>
    <xf numFmtId="3" fontId="17" fillId="0" borderId="0" xfId="2" applyNumberFormat="1" applyFont="1" applyBorder="1" applyAlignment="1" applyProtection="1">
      <alignment horizontal="centerContinuous" vertical="center"/>
    </xf>
    <xf numFmtId="3" fontId="22" fillId="0" borderId="6" xfId="2" applyNumberFormat="1" applyFont="1" applyBorder="1" applyAlignment="1" applyProtection="1">
      <alignment horizontal="center" vertical="center"/>
    </xf>
    <xf numFmtId="3" fontId="22" fillId="0" borderId="9" xfId="2" applyNumberFormat="1" applyFont="1" applyBorder="1" applyAlignment="1" applyProtection="1">
      <alignment horizontal="center" vertical="center"/>
    </xf>
    <xf numFmtId="3" fontId="22" fillId="0" borderId="0" xfId="2" applyNumberFormat="1" applyFont="1" applyBorder="1" applyAlignment="1" applyProtection="1">
      <alignment vertical="center"/>
    </xf>
    <xf numFmtId="164" fontId="20" fillId="0" borderId="9" xfId="2" applyNumberFormat="1" applyFont="1" applyBorder="1" applyAlignment="1" applyProtection="1">
      <alignment horizontal="center" vertical="center" shrinkToFit="1"/>
    </xf>
    <xf numFmtId="3" fontId="22" fillId="0" borderId="0" xfId="2" applyNumberFormat="1" applyFont="1" applyBorder="1" applyAlignment="1" applyProtection="1">
      <alignment vertical="center" shrinkToFit="1"/>
    </xf>
    <xf numFmtId="3" fontId="22" fillId="0" borderId="5" xfId="2" applyNumberFormat="1" applyFont="1" applyBorder="1" applyAlignment="1" applyProtection="1">
      <alignment vertical="center" shrinkToFit="1"/>
    </xf>
    <xf numFmtId="3" fontId="17" fillId="0" borderId="17" xfId="2" applyNumberFormat="1" applyFont="1" applyBorder="1" applyAlignment="1" applyProtection="1">
      <alignment horizontal="left" vertical="center"/>
    </xf>
    <xf numFmtId="3" fontId="17" fillId="0" borderId="18" xfId="2" applyNumberFormat="1" applyFont="1" applyBorder="1" applyAlignment="1" applyProtection="1">
      <alignment horizontal="left" vertical="center"/>
    </xf>
    <xf numFmtId="44" fontId="9" fillId="5" borderId="43" xfId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49" fontId="5" fillId="0" borderId="44" xfId="0" applyNumberFormat="1" applyFont="1" applyBorder="1" applyAlignment="1">
      <alignment horizontal="center" vertical="center" wrapText="1"/>
    </xf>
    <xf numFmtId="49" fontId="8" fillId="3" borderId="45" xfId="0" applyNumberFormat="1" applyFont="1" applyFill="1" applyBorder="1"/>
    <xf numFmtId="49" fontId="9" fillId="0" borderId="46" xfId="0" applyNumberFormat="1" applyFont="1" applyFill="1" applyBorder="1" applyAlignment="1">
      <alignment horizontal="center" vertical="center"/>
    </xf>
    <xf numFmtId="49" fontId="9" fillId="6" borderId="46" xfId="0" applyNumberFormat="1" applyFont="1" applyFill="1" applyBorder="1" applyAlignment="1">
      <alignment horizontal="center" vertical="center"/>
    </xf>
    <xf numFmtId="49" fontId="8" fillId="3" borderId="44" xfId="0" applyNumberFormat="1" applyFont="1" applyFill="1" applyBorder="1"/>
    <xf numFmtId="49" fontId="9" fillId="0" borderId="45" xfId="0" applyNumberFormat="1" applyFont="1" applyFill="1" applyBorder="1" applyAlignment="1">
      <alignment horizontal="center" vertical="center"/>
    </xf>
    <xf numFmtId="49" fontId="8" fillId="3" borderId="46" xfId="0" applyNumberFormat="1" applyFont="1" applyFill="1" applyBorder="1"/>
    <xf numFmtId="49" fontId="0" fillId="0" borderId="0" xfId="0" applyNumberFormat="1" applyBorder="1"/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4" fontId="9" fillId="0" borderId="47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9" fontId="6" fillId="0" borderId="49" xfId="0" applyNumberFormat="1" applyFont="1" applyBorder="1" applyAlignment="1">
      <alignment horizontal="center" vertical="center" wrapText="1"/>
    </xf>
    <xf numFmtId="10" fontId="5" fillId="0" borderId="49" xfId="0" applyNumberFormat="1" applyFont="1" applyBorder="1" applyAlignment="1">
      <alignment horizontal="center" vertical="center" wrapText="1"/>
    </xf>
    <xf numFmtId="44" fontId="5" fillId="0" borderId="49" xfId="1" applyFont="1" applyBorder="1" applyAlignment="1">
      <alignment horizontal="center" vertical="center" wrapText="1"/>
    </xf>
    <xf numFmtId="10" fontId="5" fillId="0" borderId="5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left"/>
    </xf>
    <xf numFmtId="0" fontId="9" fillId="3" borderId="51" xfId="0" applyFont="1" applyFill="1" applyBorder="1" applyAlignment="1">
      <alignment horizontal="center"/>
    </xf>
    <xf numFmtId="44" fontId="9" fillId="3" borderId="7" xfId="1" applyFont="1" applyFill="1" applyBorder="1" applyAlignment="1">
      <alignment horizontal="center" vertical="center"/>
    </xf>
    <xf numFmtId="2" fontId="9" fillId="3" borderId="5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4" fontId="9" fillId="0" borderId="4" xfId="1" applyFont="1" applyFill="1" applyBorder="1" applyAlignment="1">
      <alignment horizontal="center" vertical="center" wrapText="1"/>
    </xf>
    <xf numFmtId="44" fontId="9" fillId="0" borderId="4" xfId="1" applyFont="1" applyFill="1" applyBorder="1" applyAlignment="1" applyProtection="1">
      <alignment horizontal="center" vertical="center" wrapText="1"/>
      <protection locked="0"/>
    </xf>
    <xf numFmtId="49" fontId="12" fillId="6" borderId="7" xfId="0" applyNumberFormat="1" applyFont="1" applyFill="1" applyBorder="1" applyAlignment="1">
      <alignment horizontal="left"/>
    </xf>
    <xf numFmtId="0" fontId="9" fillId="6" borderId="51" xfId="0" applyFont="1" applyFill="1" applyBorder="1" applyAlignment="1">
      <alignment horizontal="center"/>
    </xf>
    <xf numFmtId="44" fontId="9" fillId="6" borderId="7" xfId="1" applyFont="1" applyFill="1" applyBorder="1" applyAlignment="1" applyProtection="1">
      <alignment horizontal="center" vertical="center"/>
      <protection locked="0"/>
    </xf>
    <xf numFmtId="44" fontId="11" fillId="6" borderId="47" xfId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/>
    </xf>
    <xf numFmtId="44" fontId="9" fillId="3" borderId="7" xfId="1" applyFont="1" applyFill="1" applyBorder="1" applyAlignment="1" applyProtection="1">
      <alignment horizontal="center" vertical="center"/>
      <protection locked="0"/>
    </xf>
    <xf numFmtId="49" fontId="11" fillId="6" borderId="4" xfId="0" applyNumberFormat="1" applyFont="1" applyFill="1" applyBorder="1" applyAlignment="1">
      <alignment horizontal="left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2" fontId="11" fillId="6" borderId="4" xfId="0" applyNumberFormat="1" applyFont="1" applyFill="1" applyBorder="1" applyAlignment="1">
      <alignment horizontal="center" vertical="center" wrapText="1"/>
    </xf>
    <xf numFmtId="44" fontId="11" fillId="6" borderId="4" xfId="1" applyFont="1" applyFill="1" applyBorder="1" applyAlignment="1" applyProtection="1">
      <alignment horizontal="center" vertical="center" wrapText="1"/>
      <protection locked="0"/>
    </xf>
    <xf numFmtId="49" fontId="9" fillId="3" borderId="49" xfId="0" applyNumberFormat="1" applyFont="1" applyFill="1" applyBorder="1" applyAlignment="1">
      <alignment horizontal="left"/>
    </xf>
    <xf numFmtId="0" fontId="9" fillId="3" borderId="49" xfId="0" applyFont="1" applyFill="1" applyBorder="1" applyAlignment="1">
      <alignment horizontal="center"/>
    </xf>
    <xf numFmtId="44" fontId="9" fillId="3" borderId="49" xfId="1" applyFont="1" applyFill="1" applyBorder="1" applyAlignment="1" applyProtection="1">
      <alignment horizontal="center" vertical="center"/>
      <protection locked="0"/>
    </xf>
    <xf numFmtId="2" fontId="9" fillId="3" borderId="50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44" fontId="9" fillId="6" borderId="4" xfId="1" applyFont="1" applyFill="1" applyBorder="1" applyAlignment="1" applyProtection="1">
      <alignment horizontal="center" vertical="center" wrapText="1"/>
      <protection locked="0"/>
    </xf>
    <xf numFmtId="44" fontId="9" fillId="6" borderId="47" xfId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4" fontId="9" fillId="0" borderId="7" xfId="1" applyFont="1" applyFill="1" applyBorder="1" applyAlignment="1" applyProtection="1">
      <alignment horizontal="center" vertical="center" wrapText="1"/>
      <protection locked="0"/>
    </xf>
    <xf numFmtId="44" fontId="9" fillId="0" borderId="52" xfId="1" applyFont="1" applyFill="1" applyBorder="1" applyAlignment="1">
      <alignment horizontal="center" vertical="center" wrapText="1"/>
    </xf>
    <xf numFmtId="44" fontId="9" fillId="6" borderId="4" xfId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44" fontId="9" fillId="3" borderId="4" xfId="1" applyFont="1" applyFill="1" applyBorder="1" applyAlignment="1">
      <alignment horizontal="center" vertical="center"/>
    </xf>
    <xf numFmtId="2" fontId="9" fillId="3" borderId="47" xfId="0" applyNumberFormat="1" applyFont="1" applyFill="1" applyBorder="1" applyAlignment="1">
      <alignment horizontal="center" vertical="center"/>
    </xf>
    <xf numFmtId="4" fontId="9" fillId="0" borderId="54" xfId="0" applyNumberFormat="1" applyFont="1" applyFill="1" applyBorder="1" applyAlignment="1">
      <alignment horizontal="center" vertical="center" wrapText="1"/>
    </xf>
    <xf numFmtId="44" fontId="9" fillId="0" borderId="54" xfId="1" applyFont="1" applyFill="1" applyBorder="1" applyAlignment="1">
      <alignment horizontal="center" vertical="center" wrapText="1"/>
    </xf>
    <xf numFmtId="44" fontId="9" fillId="0" borderId="55" xfId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8" fillId="3" borderId="56" xfId="0" applyNumberFormat="1" applyFont="1" applyFill="1" applyBorder="1"/>
    <xf numFmtId="49" fontId="9" fillId="3" borderId="57" xfId="0" applyNumberFormat="1" applyFont="1" applyFill="1" applyBorder="1" applyAlignment="1">
      <alignment horizontal="left"/>
    </xf>
    <xf numFmtId="0" fontId="9" fillId="3" borderId="57" xfId="0" applyFont="1" applyFill="1" applyBorder="1" applyAlignment="1">
      <alignment horizontal="center"/>
    </xf>
    <xf numFmtId="44" fontId="9" fillId="3" borderId="57" xfId="1" applyFont="1" applyFill="1" applyBorder="1" applyAlignment="1">
      <alignment horizontal="center" vertical="center"/>
    </xf>
    <xf numFmtId="2" fontId="9" fillId="3" borderId="53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6" fillId="2" borderId="0" xfId="0" applyNumberFormat="1" applyFont="1" applyFill="1" applyBorder="1" applyAlignment="1"/>
    <xf numFmtId="49" fontId="27" fillId="0" borderId="0" xfId="0" applyNumberFormat="1" applyFont="1" applyBorder="1"/>
    <xf numFmtId="49" fontId="27" fillId="0" borderId="0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 vertical="center" wrapText="1"/>
    </xf>
    <xf numFmtId="2" fontId="11" fillId="3" borderId="48" xfId="0" applyNumberFormat="1" applyFont="1" applyFill="1" applyBorder="1" applyAlignment="1">
      <alignment horizontal="center" vertical="center"/>
    </xf>
    <xf numFmtId="2" fontId="11" fillId="6" borderId="48" xfId="0" applyNumberFormat="1" applyFont="1" applyFill="1" applyBorder="1" applyAlignment="1">
      <alignment horizontal="center" vertical="center"/>
    </xf>
    <xf numFmtId="2" fontId="11" fillId="3" borderId="49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3" borderId="57" xfId="0" applyNumberFormat="1" applyFont="1" applyFill="1" applyBorder="1" applyAlignment="1">
      <alignment horizontal="center" vertical="center"/>
    </xf>
    <xf numFmtId="0" fontId="25" fillId="0" borderId="4" xfId="0" applyFont="1" applyBorder="1"/>
    <xf numFmtId="2" fontId="11" fillId="0" borderId="4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/>
    <xf numFmtId="3" fontId="19" fillId="0" borderId="42" xfId="2" applyNumberFormat="1" applyFont="1" applyBorder="1" applyAlignment="1" applyProtection="1">
      <alignment horizontal="center" vertical="center"/>
    </xf>
    <xf numFmtId="3" fontId="19" fillId="0" borderId="41" xfId="2" applyNumberFormat="1" applyFont="1" applyBorder="1" applyAlignment="1" applyProtection="1">
      <alignment horizontal="center" vertical="center"/>
    </xf>
    <xf numFmtId="3" fontId="19" fillId="0" borderId="30" xfId="2" applyNumberFormat="1" applyFont="1" applyBorder="1" applyAlignment="1" applyProtection="1">
      <alignment horizontal="center" vertical="center"/>
    </xf>
    <xf numFmtId="3" fontId="17" fillId="0" borderId="9" xfId="2" applyNumberFormat="1" applyFont="1" applyBorder="1" applyAlignment="1" applyProtection="1">
      <alignment horizontal="left" vertical="center"/>
    </xf>
    <xf numFmtId="3" fontId="23" fillId="0" borderId="10" xfId="2" applyNumberFormat="1" applyFont="1" applyBorder="1" applyAlignment="1" applyProtection="1">
      <alignment horizontal="left" vertical="center" wrapText="1" shrinkToFit="1"/>
    </xf>
    <xf numFmtId="3" fontId="23" fillId="0" borderId="11" xfId="2" applyNumberFormat="1" applyFont="1" applyBorder="1" applyAlignment="1" applyProtection="1">
      <alignment horizontal="left" vertical="center" wrapText="1" shrinkToFit="1"/>
    </xf>
    <xf numFmtId="3" fontId="23" fillId="0" borderId="12" xfId="2" applyNumberFormat="1" applyFont="1" applyBorder="1" applyAlignment="1" applyProtection="1">
      <alignment horizontal="left" vertical="center" wrapText="1" shrinkToFit="1"/>
    </xf>
    <xf numFmtId="3" fontId="17" fillId="0" borderId="24" xfId="2" applyNumberFormat="1" applyFont="1" applyBorder="1" applyAlignment="1" applyProtection="1">
      <alignment horizontal="left" vertical="center"/>
    </xf>
    <xf numFmtId="3" fontId="17" fillId="0" borderId="22" xfId="2" applyNumberFormat="1" applyFont="1" applyBorder="1" applyAlignment="1" applyProtection="1">
      <alignment horizontal="left" vertical="center"/>
    </xf>
    <xf numFmtId="3" fontId="20" fillId="0" borderId="10" xfId="2" applyNumberFormat="1" applyFont="1" applyBorder="1" applyAlignment="1" applyProtection="1">
      <alignment horizontal="left" vertical="center" shrinkToFit="1"/>
    </xf>
    <xf numFmtId="3" fontId="20" fillId="0" borderId="11" xfId="2" applyNumberFormat="1" applyFont="1" applyBorder="1" applyAlignment="1" applyProtection="1">
      <alignment horizontal="left" vertical="center" shrinkToFit="1"/>
    </xf>
    <xf numFmtId="3" fontId="20" fillId="0" borderId="12" xfId="2" applyNumberFormat="1" applyFont="1" applyBorder="1" applyAlignment="1" applyProtection="1">
      <alignment horizontal="left" vertical="center" shrinkToFit="1"/>
    </xf>
    <xf numFmtId="3" fontId="17" fillId="0" borderId="21" xfId="2" applyNumberFormat="1" applyFont="1" applyBorder="1" applyAlignment="1" applyProtection="1">
      <alignment horizontal="left" vertical="center"/>
    </xf>
    <xf numFmtId="3" fontId="17" fillId="0" borderId="20" xfId="2" applyNumberFormat="1" applyFont="1" applyBorder="1" applyAlignment="1" applyProtection="1">
      <alignment horizontal="left" vertical="center"/>
    </xf>
    <xf numFmtId="3" fontId="17" fillId="0" borderId="0" xfId="2" applyNumberFormat="1" applyFont="1" applyBorder="1" applyAlignment="1" applyProtection="1">
      <alignment horizontal="left" vertical="center"/>
    </xf>
    <xf numFmtId="3" fontId="17" fillId="0" borderId="11" xfId="2" applyNumberFormat="1" applyFont="1" applyBorder="1" applyAlignment="1" applyProtection="1">
      <alignment horizontal="center" vertical="center"/>
    </xf>
    <xf numFmtId="3" fontId="17" fillId="0" borderId="12" xfId="2" applyNumberFormat="1" applyFont="1" applyBorder="1" applyAlignment="1" applyProtection="1">
      <alignment horizontal="center" vertical="center"/>
    </xf>
    <xf numFmtId="3" fontId="20" fillId="0" borderId="9" xfId="2" applyNumberFormat="1" applyFont="1" applyBorder="1" applyAlignment="1" applyProtection="1">
      <alignment horizontal="left" vertical="center"/>
    </xf>
    <xf numFmtId="3" fontId="17" fillId="0" borderId="8" xfId="2" applyNumberFormat="1" applyFont="1" applyBorder="1" applyAlignment="1" applyProtection="1">
      <alignment horizontal="left" vertical="center"/>
    </xf>
    <xf numFmtId="3" fontId="20" fillId="0" borderId="10" xfId="2" applyNumberFormat="1" applyFont="1" applyBorder="1" applyAlignment="1" applyProtection="1">
      <alignment horizontal="center" vertical="center" shrinkToFit="1"/>
    </xf>
    <xf numFmtId="3" fontId="20" fillId="0" borderId="12" xfId="2" applyNumberFormat="1" applyFont="1" applyBorder="1" applyAlignment="1" applyProtection="1">
      <alignment horizontal="center" vertical="center" shrinkToFit="1"/>
    </xf>
    <xf numFmtId="3" fontId="19" fillId="0" borderId="38" xfId="2" applyNumberFormat="1" applyFont="1" applyBorder="1" applyAlignment="1" applyProtection="1">
      <alignment horizontal="center" vertical="center"/>
    </xf>
    <xf numFmtId="3" fontId="19" fillId="0" borderId="11" xfId="2" applyNumberFormat="1" applyFont="1" applyBorder="1" applyAlignment="1" applyProtection="1">
      <alignment horizontal="center" vertical="center"/>
    </xf>
    <xf numFmtId="3" fontId="19" fillId="0" borderId="35" xfId="2" applyNumberFormat="1" applyFont="1" applyBorder="1" applyAlignment="1" applyProtection="1">
      <alignment horizontal="center" vertical="center"/>
    </xf>
    <xf numFmtId="3" fontId="17" fillId="0" borderId="38" xfId="2" applyNumberFormat="1" applyFont="1" applyBorder="1" applyAlignment="1" applyProtection="1">
      <alignment horizontal="center" vertical="center"/>
    </xf>
    <xf numFmtId="3" fontId="17" fillId="0" borderId="35" xfId="2" applyNumberFormat="1" applyFont="1" applyBorder="1" applyAlignment="1" applyProtection="1">
      <alignment horizontal="center" vertical="center"/>
    </xf>
    <xf numFmtId="3" fontId="17" fillId="0" borderId="40" xfId="2" applyNumberFormat="1" applyFont="1" applyBorder="1" applyAlignment="1" applyProtection="1">
      <alignment horizontal="center" vertical="center"/>
    </xf>
    <xf numFmtId="3" fontId="17" fillId="0" borderId="32" xfId="2" applyNumberFormat="1" applyFont="1" applyBorder="1" applyAlignment="1" applyProtection="1">
      <alignment horizontal="center" vertical="center"/>
    </xf>
    <xf numFmtId="3" fontId="17" fillId="0" borderId="10" xfId="2" applyNumberFormat="1" applyFont="1" applyBorder="1" applyAlignment="1" applyProtection="1">
      <alignment horizontal="center" vertical="center"/>
    </xf>
    <xf numFmtId="4" fontId="17" fillId="0" borderId="39" xfId="2" applyNumberFormat="1" applyFont="1" applyBorder="1" applyAlignment="1" applyProtection="1">
      <alignment horizontal="right" vertical="center"/>
    </xf>
    <xf numFmtId="4" fontId="17" fillId="0" borderId="29" xfId="2" applyNumberFormat="1" applyFont="1" applyBorder="1" applyAlignment="1" applyProtection="1">
      <alignment horizontal="right" vertical="center"/>
    </xf>
    <xf numFmtId="3" fontId="17" fillId="0" borderId="21" xfId="2" applyNumberFormat="1" applyFont="1" applyBorder="1" applyAlignment="1" applyProtection="1">
      <alignment horizontal="center" vertical="center"/>
    </xf>
    <xf numFmtId="3" fontId="17" fillId="0" borderId="0" xfId="2" applyNumberFormat="1" applyFont="1" applyBorder="1" applyAlignment="1" applyProtection="1">
      <alignment horizontal="center" vertical="center"/>
    </xf>
    <xf numFmtId="3" fontId="17" fillId="0" borderId="6" xfId="2" applyNumberFormat="1" applyFont="1" applyBorder="1" applyAlignment="1" applyProtection="1">
      <alignment horizontal="center" vertical="center"/>
    </xf>
    <xf numFmtId="3" fontId="19" fillId="0" borderId="24" xfId="2" applyNumberFormat="1" applyFont="1" applyBorder="1" applyAlignment="1" applyProtection="1">
      <alignment horizontal="center" vertical="center"/>
    </xf>
    <xf numFmtId="3" fontId="19" fillId="0" borderId="23" xfId="2" applyNumberFormat="1" applyFont="1" applyBorder="1" applyAlignment="1" applyProtection="1">
      <alignment horizontal="center" vertical="center"/>
    </xf>
    <xf numFmtId="3" fontId="19" fillId="0" borderId="28" xfId="2" applyNumberFormat="1" applyFont="1" applyBorder="1" applyAlignment="1" applyProtection="1">
      <alignment horizontal="center" vertical="center"/>
    </xf>
    <xf numFmtId="3" fontId="21" fillId="0" borderId="24" xfId="2" applyNumberFormat="1" applyFont="1" applyBorder="1" applyAlignment="1" applyProtection="1">
      <alignment horizontal="center" vertical="center" shrinkToFit="1"/>
    </xf>
    <xf numFmtId="3" fontId="18" fillId="0" borderId="22" xfId="2" applyNumberFormat="1" applyFont="1" applyBorder="1" applyAlignment="1" applyProtection="1">
      <alignment horizontal="center" vertical="center" shrinkToFit="1"/>
    </xf>
    <xf numFmtId="3" fontId="18" fillId="0" borderId="18" xfId="2" applyNumberFormat="1" applyFont="1" applyBorder="1" applyAlignment="1" applyProtection="1">
      <alignment horizontal="center" vertical="center" shrinkToFit="1"/>
    </xf>
    <xf numFmtId="3" fontId="18" fillId="0" borderId="17" xfId="2" applyNumberFormat="1" applyFont="1" applyBorder="1" applyAlignment="1" applyProtection="1">
      <alignment horizontal="center" vertical="center" shrinkToFit="1"/>
    </xf>
    <xf numFmtId="3" fontId="17" fillId="0" borderId="23" xfId="2" applyNumberFormat="1" applyFont="1" applyBorder="1" applyAlignment="1" applyProtection="1">
      <alignment horizontal="left" vertical="center"/>
    </xf>
    <xf numFmtId="3" fontId="18" fillId="0" borderId="9" xfId="2" applyNumberFormat="1" applyFont="1" applyBorder="1" applyAlignment="1" applyProtection="1">
      <alignment horizontal="left" vertical="center"/>
    </xf>
    <xf numFmtId="3" fontId="19" fillId="0" borderId="19" xfId="2" applyNumberFormat="1" applyFont="1" applyBorder="1" applyAlignment="1" applyProtection="1">
      <alignment horizontal="left" vertical="center"/>
    </xf>
    <xf numFmtId="3" fontId="19" fillId="0" borderId="17" xfId="2" applyNumberFormat="1" applyFont="1" applyBorder="1" applyAlignment="1" applyProtection="1">
      <alignment horizontal="left" vertical="center"/>
    </xf>
    <xf numFmtId="3" fontId="19" fillId="0" borderId="18" xfId="2" applyNumberFormat="1" applyFont="1" applyBorder="1" applyAlignment="1" applyProtection="1">
      <alignment horizontal="left" vertical="center"/>
    </xf>
    <xf numFmtId="3" fontId="19" fillId="0" borderId="8" xfId="2" applyNumberFormat="1" applyFont="1" applyBorder="1" applyAlignment="1" applyProtection="1">
      <alignment horizontal="left" vertical="center"/>
    </xf>
    <xf numFmtId="3" fontId="17" fillId="0" borderId="9" xfId="2" applyNumberFormat="1" applyFont="1" applyBorder="1" applyAlignment="1" applyProtection="1">
      <alignment horizontal="center" vertical="center"/>
    </xf>
    <xf numFmtId="3" fontId="18" fillId="0" borderId="9" xfId="2" applyNumberFormat="1" applyFont="1" applyBorder="1" applyAlignment="1" applyProtection="1">
      <alignment horizontal="center" vertical="center"/>
    </xf>
    <xf numFmtId="3" fontId="19" fillId="0" borderId="10" xfId="2" applyNumberFormat="1" applyFont="1" applyBorder="1" applyAlignment="1" applyProtection="1">
      <alignment horizontal="left" vertical="center"/>
    </xf>
    <xf numFmtId="3" fontId="19" fillId="0" borderId="11" xfId="2" applyNumberFormat="1" applyFont="1" applyBorder="1" applyAlignment="1" applyProtection="1">
      <alignment horizontal="left" vertical="center"/>
    </xf>
    <xf numFmtId="3" fontId="19" fillId="0" borderId="35" xfId="2" applyNumberFormat="1" applyFont="1" applyBorder="1" applyAlignment="1" applyProtection="1">
      <alignment horizontal="left" vertical="center"/>
    </xf>
    <xf numFmtId="3" fontId="19" fillId="0" borderId="9" xfId="2" applyNumberFormat="1" applyFont="1" applyBorder="1" applyAlignment="1" applyProtection="1">
      <alignment horizontal="left" vertical="center"/>
    </xf>
    <xf numFmtId="3" fontId="17" fillId="0" borderId="18" xfId="2" applyNumberFormat="1" applyFont="1" applyBorder="1" applyAlignment="1" applyProtection="1">
      <alignment horizontal="left" vertical="center"/>
    </xf>
    <xf numFmtId="3" fontId="17" fillId="0" borderId="10" xfId="2" applyNumberFormat="1" applyFont="1" applyBorder="1" applyAlignment="1" applyProtection="1">
      <alignment horizontal="left" vertical="center"/>
    </xf>
    <xf numFmtId="3" fontId="17" fillId="0" borderId="12" xfId="2" applyNumberFormat="1" applyFont="1" applyBorder="1" applyAlignment="1" applyProtection="1">
      <alignment horizontal="left" vertical="center"/>
    </xf>
    <xf numFmtId="3" fontId="19" fillId="0" borderId="25" xfId="2" applyNumberFormat="1" applyFont="1" applyBorder="1" applyAlignment="1" applyProtection="1">
      <alignment horizontal="left" vertical="center"/>
    </xf>
    <xf numFmtId="3" fontId="19" fillId="0" borderId="23" xfId="2" applyNumberFormat="1" applyFont="1" applyBorder="1" applyAlignment="1" applyProtection="1">
      <alignment horizontal="left" vertical="center"/>
    </xf>
    <xf numFmtId="3" fontId="17" fillId="0" borderId="23" xfId="2" applyNumberFormat="1" applyFont="1" applyBorder="1" applyAlignment="1" applyProtection="1">
      <alignment horizontal="center" vertical="center"/>
    </xf>
    <xf numFmtId="3" fontId="17" fillId="0" borderId="22" xfId="2" applyNumberFormat="1" applyFont="1" applyBorder="1" applyAlignment="1" applyProtection="1">
      <alignment horizontal="center" vertical="center"/>
    </xf>
    <xf numFmtId="3" fontId="17" fillId="0" borderId="17" xfId="2" applyNumberFormat="1" applyFont="1" applyBorder="1" applyAlignment="1" applyProtection="1">
      <alignment horizontal="left" vertical="center"/>
    </xf>
    <xf numFmtId="3" fontId="20" fillId="0" borderId="24" xfId="2" applyNumberFormat="1" applyFont="1" applyBorder="1" applyAlignment="1" applyProtection="1">
      <alignment horizontal="left" vertical="center"/>
    </xf>
    <xf numFmtId="3" fontId="20" fillId="0" borderId="23" xfId="2" applyNumberFormat="1" applyFont="1" applyBorder="1" applyAlignment="1" applyProtection="1">
      <alignment horizontal="left" vertical="center"/>
    </xf>
    <xf numFmtId="3" fontId="20" fillId="0" borderId="28" xfId="2" applyNumberFormat="1" applyFont="1" applyBorder="1" applyAlignment="1" applyProtection="1">
      <alignment horizontal="left" vertical="center"/>
    </xf>
    <xf numFmtId="3" fontId="20" fillId="0" borderId="10" xfId="2" applyNumberFormat="1" applyFont="1" applyBorder="1" applyAlignment="1" applyProtection="1">
      <alignment horizontal="left" vertical="center"/>
    </xf>
    <xf numFmtId="3" fontId="19" fillId="0" borderId="21" xfId="2" applyNumberFormat="1" applyFont="1" applyBorder="1" applyAlignment="1" applyProtection="1">
      <alignment horizontal="center" vertical="center"/>
    </xf>
    <xf numFmtId="3" fontId="19" fillId="0" borderId="0" xfId="2" applyNumberFormat="1" applyFont="1" applyBorder="1" applyAlignment="1" applyProtection="1">
      <alignment horizontal="center" vertical="center"/>
    </xf>
    <xf numFmtId="3" fontId="17" fillId="0" borderId="6" xfId="2" applyNumberFormat="1" applyFont="1" applyBorder="1" applyAlignment="1" applyProtection="1">
      <alignment horizontal="left" vertical="center"/>
    </xf>
    <xf numFmtId="3" fontId="17" fillId="4" borderId="0" xfId="2" applyNumberFormat="1" applyFont="1" applyFill="1" applyBorder="1" applyAlignment="1" applyProtection="1">
      <alignment vertical="center" wrapText="1"/>
    </xf>
    <xf numFmtId="4" fontId="17" fillId="0" borderId="9" xfId="2" applyNumberFormat="1" applyFont="1" applyBorder="1" applyAlignment="1" applyProtection="1">
      <alignment horizontal="center" vertical="center"/>
    </xf>
    <xf numFmtId="4" fontId="17" fillId="0" borderId="16" xfId="2" applyNumberFormat="1" applyFont="1" applyBorder="1" applyAlignment="1" applyProtection="1">
      <alignment horizontal="center" vertical="center"/>
    </xf>
    <xf numFmtId="44" fontId="14" fillId="0" borderId="54" xfId="1" applyFont="1" applyFill="1" applyBorder="1" applyAlignment="1">
      <alignment horizontal="center" vertical="center" wrapText="1"/>
    </xf>
    <xf numFmtId="44" fontId="14" fillId="0" borderId="55" xfId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3">
    <cellStyle name="Měna" xfId="1" builtinId="4"/>
    <cellStyle name="Normální" xfId="0" builtinId="0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A44" sqref="A44"/>
    </sheetView>
  </sheetViews>
  <sheetFormatPr defaultRowHeight="15" x14ac:dyDescent="0.25"/>
  <cols>
    <col min="1" max="1" width="2.42578125" style="18" customWidth="1"/>
    <col min="2" max="2" width="2.140625" style="17" customWidth="1"/>
    <col min="3" max="3" width="6.5703125" style="17" customWidth="1"/>
    <col min="4" max="4" width="7.28515625" style="17" customWidth="1"/>
    <col min="5" max="5" width="12.140625" style="17" customWidth="1"/>
    <col min="6" max="6" width="2.140625" style="18" customWidth="1"/>
    <col min="7" max="7" width="2.42578125" style="17" customWidth="1"/>
    <col min="8" max="8" width="12" style="17" customWidth="1"/>
    <col min="9" max="9" width="11.85546875" style="17" customWidth="1"/>
    <col min="10" max="10" width="2.5703125" style="18" customWidth="1"/>
    <col min="11" max="11" width="4.42578125" style="17" customWidth="1"/>
    <col min="12" max="12" width="14.140625" style="17" customWidth="1"/>
    <col min="13" max="13" width="4.5703125" style="17" customWidth="1"/>
    <col min="14" max="14" width="11.85546875" style="17" customWidth="1"/>
    <col min="15" max="15" width="1.5703125" style="16" customWidth="1"/>
  </cols>
  <sheetData>
    <row r="1" spans="1:15" x14ac:dyDescent="0.25">
      <c r="A1" s="170" t="s">
        <v>160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x14ac:dyDescent="0.25">
      <c r="A2" s="39"/>
      <c r="B2" s="22"/>
      <c r="C2" s="22"/>
      <c r="D2" s="22"/>
      <c r="E2" s="22"/>
      <c r="F2" s="77"/>
      <c r="G2" s="22"/>
      <c r="H2" s="22"/>
      <c r="I2" s="22"/>
      <c r="J2" s="77"/>
      <c r="K2" s="22"/>
      <c r="L2" s="22"/>
      <c r="M2" s="22"/>
      <c r="N2" s="22"/>
      <c r="O2" s="76"/>
    </row>
    <row r="3" spans="1:15" ht="15" customHeight="1" x14ac:dyDescent="0.25">
      <c r="A3" s="39"/>
      <c r="B3" s="22"/>
      <c r="C3" s="173" t="s">
        <v>136</v>
      </c>
      <c r="D3" s="173"/>
      <c r="E3" s="174" t="s">
        <v>208</v>
      </c>
      <c r="F3" s="175"/>
      <c r="G3" s="175"/>
      <c r="H3" s="175"/>
      <c r="I3" s="176"/>
      <c r="J3" s="77"/>
      <c r="K3" s="22"/>
      <c r="L3" s="22" t="s">
        <v>135</v>
      </c>
      <c r="M3" s="177"/>
      <c r="N3" s="178"/>
      <c r="O3" s="76"/>
    </row>
    <row r="4" spans="1:15" x14ac:dyDescent="0.25">
      <c r="A4" s="39"/>
      <c r="B4" s="22"/>
      <c r="C4" s="173" t="s">
        <v>134</v>
      </c>
      <c r="D4" s="173"/>
      <c r="E4" s="179" t="s">
        <v>133</v>
      </c>
      <c r="F4" s="180"/>
      <c r="G4" s="180"/>
      <c r="H4" s="180"/>
      <c r="I4" s="181"/>
      <c r="J4" s="77"/>
      <c r="K4" s="22"/>
      <c r="L4" s="22" t="s">
        <v>132</v>
      </c>
      <c r="M4" s="182"/>
      <c r="N4" s="183"/>
      <c r="O4" s="76"/>
    </row>
    <row r="5" spans="1:15" x14ac:dyDescent="0.25">
      <c r="A5" s="39"/>
      <c r="B5" s="22"/>
      <c r="C5" s="173" t="s">
        <v>131</v>
      </c>
      <c r="D5" s="173"/>
      <c r="E5" s="179" t="s">
        <v>130</v>
      </c>
      <c r="F5" s="180"/>
      <c r="G5" s="180"/>
      <c r="H5" s="180"/>
      <c r="I5" s="181"/>
      <c r="J5" s="77"/>
      <c r="K5" s="22"/>
      <c r="L5" s="22" t="s">
        <v>129</v>
      </c>
      <c r="M5" s="86"/>
      <c r="N5" s="85"/>
      <c r="O5" s="76"/>
    </row>
    <row r="6" spans="1:15" x14ac:dyDescent="0.25">
      <c r="A6" s="39"/>
      <c r="B6" s="22"/>
      <c r="C6" s="22"/>
      <c r="D6" s="22"/>
      <c r="E6" s="22"/>
      <c r="F6" s="77"/>
      <c r="G6" s="22"/>
      <c r="H6" s="22"/>
      <c r="I6" s="22"/>
      <c r="J6" s="77"/>
      <c r="K6" s="22"/>
      <c r="L6" s="22" t="s">
        <v>128</v>
      </c>
      <c r="M6" s="22" t="s">
        <v>127</v>
      </c>
      <c r="N6" s="22"/>
      <c r="O6" s="76"/>
    </row>
    <row r="7" spans="1:15" x14ac:dyDescent="0.25">
      <c r="A7" s="39"/>
      <c r="B7" s="22"/>
      <c r="C7" s="184" t="s">
        <v>95</v>
      </c>
      <c r="D7" s="183"/>
      <c r="E7" s="179" t="s">
        <v>126</v>
      </c>
      <c r="F7" s="180"/>
      <c r="G7" s="180"/>
      <c r="H7" s="180"/>
      <c r="I7" s="181"/>
      <c r="J7" s="77"/>
      <c r="K7" s="22"/>
      <c r="L7" s="46"/>
      <c r="M7" s="185"/>
      <c r="N7" s="186"/>
      <c r="O7" s="76"/>
    </row>
    <row r="8" spans="1:15" x14ac:dyDescent="0.25">
      <c r="A8" s="39"/>
      <c r="B8" s="22"/>
      <c r="C8" s="184" t="s">
        <v>100</v>
      </c>
      <c r="D8" s="183"/>
      <c r="E8" s="187" t="s">
        <v>125</v>
      </c>
      <c r="F8" s="187"/>
      <c r="G8" s="187"/>
      <c r="H8" s="187"/>
      <c r="I8" s="187"/>
      <c r="J8" s="77"/>
      <c r="K8" s="22"/>
      <c r="L8" s="46"/>
      <c r="M8" s="185"/>
      <c r="N8" s="186"/>
      <c r="O8" s="76"/>
    </row>
    <row r="9" spans="1:15" x14ac:dyDescent="0.25">
      <c r="A9" s="39"/>
      <c r="B9" s="22"/>
      <c r="C9" s="184" t="s">
        <v>89</v>
      </c>
      <c r="D9" s="183"/>
      <c r="E9" s="187"/>
      <c r="F9" s="187"/>
      <c r="G9" s="187"/>
      <c r="H9" s="187"/>
      <c r="I9" s="187"/>
      <c r="J9" s="77"/>
      <c r="K9" s="22"/>
      <c r="L9" s="46"/>
      <c r="M9" s="185"/>
      <c r="N9" s="186"/>
      <c r="O9" s="76"/>
    </row>
    <row r="10" spans="1:15" x14ac:dyDescent="0.25">
      <c r="A10" s="39"/>
      <c r="B10" s="22"/>
      <c r="C10" s="22"/>
      <c r="D10" s="22"/>
      <c r="E10" s="22"/>
      <c r="F10" s="77"/>
      <c r="G10" s="22"/>
      <c r="H10" s="22"/>
      <c r="I10" s="22"/>
      <c r="J10" s="77"/>
      <c r="K10" s="22"/>
      <c r="L10" s="22"/>
      <c r="M10" s="22"/>
      <c r="N10" s="22"/>
      <c r="O10" s="76"/>
    </row>
    <row r="11" spans="1:15" x14ac:dyDescent="0.25">
      <c r="A11" s="39"/>
      <c r="B11" s="22"/>
      <c r="C11" s="22"/>
      <c r="D11" s="188" t="s">
        <v>124</v>
      </c>
      <c r="E11" s="188"/>
      <c r="F11" s="77"/>
      <c r="G11" s="188" t="s">
        <v>123</v>
      </c>
      <c r="H11" s="188"/>
      <c r="I11" s="22"/>
      <c r="J11" s="77"/>
      <c r="K11" s="22"/>
      <c r="L11" s="22" t="s">
        <v>122</v>
      </c>
      <c r="M11" s="22"/>
      <c r="N11" s="22" t="s">
        <v>121</v>
      </c>
      <c r="O11" s="76"/>
    </row>
    <row r="12" spans="1:15" x14ac:dyDescent="0.25">
      <c r="A12" s="84"/>
      <c r="B12" s="81"/>
      <c r="C12" s="81"/>
      <c r="D12" s="189"/>
      <c r="E12" s="190"/>
      <c r="F12" s="83"/>
      <c r="G12" s="189"/>
      <c r="H12" s="190"/>
      <c r="I12" s="81"/>
      <c r="J12" s="83"/>
      <c r="K12" s="81"/>
      <c r="L12" s="82"/>
      <c r="M12" s="81"/>
      <c r="N12" s="80"/>
      <c r="O12" s="79"/>
    </row>
    <row r="13" spans="1:15" x14ac:dyDescent="0.25">
      <c r="A13" s="39"/>
      <c r="B13" s="22"/>
      <c r="C13" s="22"/>
      <c r="D13" s="22"/>
      <c r="E13" s="22"/>
      <c r="F13" s="77"/>
      <c r="G13" s="78"/>
      <c r="H13" s="78"/>
      <c r="I13" s="22"/>
      <c r="J13" s="77"/>
      <c r="K13" s="22"/>
      <c r="L13" s="22"/>
      <c r="M13" s="22"/>
      <c r="N13" s="22"/>
      <c r="O13" s="76"/>
    </row>
    <row r="14" spans="1:15" x14ac:dyDescent="0.25">
      <c r="A14" s="191" t="s">
        <v>120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</row>
    <row r="15" spans="1:15" x14ac:dyDescent="0.25">
      <c r="A15" s="19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95"/>
    </row>
    <row r="16" spans="1:15" x14ac:dyDescent="0.25">
      <c r="A16" s="196" t="s">
        <v>119</v>
      </c>
      <c r="B16" s="197"/>
      <c r="C16" s="197"/>
      <c r="D16" s="197"/>
      <c r="E16" s="75" t="s">
        <v>118</v>
      </c>
      <c r="F16" s="197" t="s">
        <v>119</v>
      </c>
      <c r="G16" s="197"/>
      <c r="H16" s="197"/>
      <c r="I16" s="75" t="s">
        <v>118</v>
      </c>
      <c r="J16" s="197" t="s">
        <v>119</v>
      </c>
      <c r="K16" s="197"/>
      <c r="L16" s="197"/>
      <c r="M16" s="198" t="s">
        <v>118</v>
      </c>
      <c r="N16" s="185"/>
      <c r="O16" s="195"/>
    </row>
    <row r="17" spans="1:15" x14ac:dyDescent="0.25">
      <c r="A17" s="199"/>
      <c r="B17" s="200"/>
      <c r="C17" s="200"/>
      <c r="D17" s="200"/>
      <c r="E17" s="74"/>
      <c r="F17" s="200"/>
      <c r="G17" s="200"/>
      <c r="H17" s="200"/>
      <c r="I17" s="74"/>
      <c r="J17" s="200"/>
      <c r="K17" s="200"/>
      <c r="L17" s="200"/>
      <c r="M17" s="201"/>
      <c r="N17" s="202"/>
      <c r="O17" s="203"/>
    </row>
    <row r="18" spans="1:15" x14ac:dyDescent="0.25">
      <c r="A18" s="191" t="s">
        <v>117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3"/>
    </row>
    <row r="19" spans="1:15" x14ac:dyDescent="0.25">
      <c r="A19" s="213" t="s">
        <v>116</v>
      </c>
      <c r="B19" s="214"/>
      <c r="C19" s="215" t="s">
        <v>115</v>
      </c>
      <c r="D19" s="216"/>
      <c r="E19" s="214"/>
      <c r="F19" s="216" t="s">
        <v>114</v>
      </c>
      <c r="G19" s="214"/>
      <c r="H19" s="215" t="s">
        <v>113</v>
      </c>
      <c r="I19" s="214"/>
      <c r="J19" s="215" t="s">
        <v>112</v>
      </c>
      <c r="K19" s="214"/>
      <c r="L19" s="204" t="s">
        <v>111</v>
      </c>
      <c r="M19" s="205"/>
      <c r="N19" s="205"/>
      <c r="O19" s="206"/>
    </row>
    <row r="20" spans="1:15" x14ac:dyDescent="0.25">
      <c r="A20" s="58">
        <v>1</v>
      </c>
      <c r="B20" s="207" t="s">
        <v>110</v>
      </c>
      <c r="C20" s="208"/>
      <c r="D20" s="66" t="s">
        <v>106</v>
      </c>
      <c r="E20" s="69">
        <f>Celkem!E111</f>
        <v>0</v>
      </c>
      <c r="F20" s="73">
        <v>8</v>
      </c>
      <c r="G20" s="177" t="s">
        <v>109</v>
      </c>
      <c r="H20" s="211"/>
      <c r="I20" s="69">
        <f>Celkem!E113</f>
        <v>0</v>
      </c>
      <c r="J20" s="56">
        <v>13</v>
      </c>
      <c r="K20" s="212" t="s">
        <v>108</v>
      </c>
      <c r="L20" s="212"/>
      <c r="M20" s="72">
        <v>0</v>
      </c>
      <c r="N20" s="68">
        <f>(E20+E22+E24)*M20</f>
        <v>0</v>
      </c>
      <c r="O20" s="70"/>
    </row>
    <row r="21" spans="1:15" x14ac:dyDescent="0.25">
      <c r="A21" s="58">
        <v>2</v>
      </c>
      <c r="B21" s="209"/>
      <c r="C21" s="210"/>
      <c r="D21" s="66" t="s">
        <v>105</v>
      </c>
      <c r="E21" s="69">
        <f>Celkem!E112</f>
        <v>0</v>
      </c>
      <c r="F21" s="71">
        <v>9</v>
      </c>
      <c r="G21" s="177"/>
      <c r="H21" s="211"/>
      <c r="I21" s="69"/>
      <c r="J21" s="56">
        <v>14</v>
      </c>
      <c r="K21" s="173" t="s">
        <v>107</v>
      </c>
      <c r="L21" s="173"/>
      <c r="M21" s="72">
        <v>0</v>
      </c>
      <c r="N21" s="68">
        <f>(E21+E23+E25)*M21</f>
        <v>0</v>
      </c>
      <c r="O21" s="67"/>
    </row>
    <row r="22" spans="1:15" x14ac:dyDescent="0.25">
      <c r="A22" s="58">
        <v>3</v>
      </c>
      <c r="B22" s="207"/>
      <c r="C22" s="208"/>
      <c r="D22" s="66"/>
      <c r="E22" s="69"/>
      <c r="F22" s="71">
        <v>10</v>
      </c>
      <c r="G22" s="177"/>
      <c r="H22" s="211"/>
      <c r="I22" s="69"/>
      <c r="J22" s="56">
        <v>15</v>
      </c>
      <c r="K22" s="173"/>
      <c r="L22" s="173"/>
      <c r="M22" s="55"/>
      <c r="N22" s="68"/>
      <c r="O22" s="67"/>
    </row>
    <row r="23" spans="1:15" x14ac:dyDescent="0.25">
      <c r="A23" s="58">
        <v>4</v>
      </c>
      <c r="B23" s="209"/>
      <c r="C23" s="210"/>
      <c r="D23" s="66"/>
      <c r="E23" s="69"/>
      <c r="F23" s="56">
        <v>11</v>
      </c>
      <c r="G23" s="217"/>
      <c r="H23" s="217"/>
      <c r="I23" s="69"/>
      <c r="J23" s="56">
        <v>16</v>
      </c>
      <c r="K23" s="173"/>
      <c r="L23" s="173"/>
      <c r="M23" s="55"/>
      <c r="N23" s="68"/>
      <c r="O23" s="70"/>
    </row>
    <row r="24" spans="1:15" x14ac:dyDescent="0.25">
      <c r="A24" s="58">
        <v>5</v>
      </c>
      <c r="B24" s="207"/>
      <c r="C24" s="208"/>
      <c r="D24" s="66"/>
      <c r="E24" s="69"/>
      <c r="F24" s="218"/>
      <c r="G24" s="218"/>
      <c r="H24" s="218"/>
      <c r="I24" s="69"/>
      <c r="J24" s="56">
        <v>17</v>
      </c>
      <c r="K24" s="173"/>
      <c r="L24" s="173"/>
      <c r="M24" s="55"/>
      <c r="N24" s="68"/>
      <c r="O24" s="67"/>
    </row>
    <row r="25" spans="1:15" ht="15.75" thickBot="1" x14ac:dyDescent="0.3">
      <c r="A25" s="58">
        <v>6</v>
      </c>
      <c r="B25" s="209"/>
      <c r="C25" s="210"/>
      <c r="D25" s="66"/>
      <c r="E25" s="65"/>
      <c r="F25" s="218"/>
      <c r="G25" s="218"/>
      <c r="H25" s="218"/>
      <c r="I25" s="65"/>
      <c r="J25" s="56">
        <v>18</v>
      </c>
      <c r="K25" s="173"/>
      <c r="L25" s="173"/>
      <c r="M25" s="55"/>
      <c r="N25" s="64"/>
      <c r="O25" s="63"/>
    </row>
    <row r="26" spans="1:15" ht="15.75" thickBot="1" x14ac:dyDescent="0.3">
      <c r="A26" s="58">
        <v>7</v>
      </c>
      <c r="B26" s="219" t="s">
        <v>104</v>
      </c>
      <c r="C26" s="220"/>
      <c r="D26" s="221"/>
      <c r="E26" s="62">
        <f>SUM(E20:E25)</f>
        <v>0</v>
      </c>
      <c r="F26" s="60">
        <v>12</v>
      </c>
      <c r="G26" s="222" t="s">
        <v>103</v>
      </c>
      <c r="H26" s="219"/>
      <c r="I26" s="61">
        <f>SUM(I20:I25)</f>
        <v>0</v>
      </c>
      <c r="J26" s="60">
        <v>19</v>
      </c>
      <c r="K26" s="222" t="s">
        <v>102</v>
      </c>
      <c r="L26" s="222"/>
      <c r="M26" s="59"/>
      <c r="N26" s="51">
        <f>SUM(N20:O25)</f>
        <v>0</v>
      </c>
      <c r="O26" s="50"/>
    </row>
    <row r="27" spans="1:15" x14ac:dyDescent="0.25">
      <c r="A27" s="58">
        <v>20</v>
      </c>
      <c r="B27" s="223"/>
      <c r="C27" s="188"/>
      <c r="D27" s="188"/>
      <c r="E27" s="57">
        <v>0</v>
      </c>
      <c r="F27" s="56">
        <v>21</v>
      </c>
      <c r="G27" s="224"/>
      <c r="H27" s="225"/>
      <c r="I27" s="57">
        <v>0</v>
      </c>
      <c r="J27" s="56">
        <v>22</v>
      </c>
      <c r="K27" s="173" t="s">
        <v>101</v>
      </c>
      <c r="L27" s="173"/>
      <c r="M27" s="55">
        <v>0.05</v>
      </c>
      <c r="N27" s="54">
        <f>(E26+I26+N26)*M27</f>
        <v>0</v>
      </c>
      <c r="O27" s="53"/>
    </row>
    <row r="28" spans="1:15" ht="15.75" thickBot="1" x14ac:dyDescent="0.3">
      <c r="A28" s="226" t="s">
        <v>100</v>
      </c>
      <c r="B28" s="227"/>
      <c r="C28" s="227"/>
      <c r="D28" s="228"/>
      <c r="E28" s="229"/>
      <c r="F28" s="177" t="s">
        <v>88</v>
      </c>
      <c r="G28" s="211"/>
      <c r="H28" s="211"/>
      <c r="I28" s="178"/>
      <c r="J28" s="198" t="s">
        <v>99</v>
      </c>
      <c r="K28" s="186"/>
      <c r="L28" s="231" t="s">
        <v>98</v>
      </c>
      <c r="M28" s="232"/>
      <c r="N28" s="232"/>
      <c r="O28" s="233"/>
    </row>
    <row r="29" spans="1:15" ht="15.75" thickBot="1" x14ac:dyDescent="0.3">
      <c r="A29" s="39"/>
      <c r="B29" s="22"/>
      <c r="C29" s="22"/>
      <c r="D29" s="22"/>
      <c r="E29" s="38"/>
      <c r="F29" s="182"/>
      <c r="G29" s="184"/>
      <c r="H29" s="184"/>
      <c r="I29" s="183"/>
      <c r="J29" s="52">
        <v>23</v>
      </c>
      <c r="K29" s="177" t="s">
        <v>97</v>
      </c>
      <c r="L29" s="211"/>
      <c r="M29" s="211"/>
      <c r="N29" s="51">
        <f>E26+I26+N26+E27+N27+I27</f>
        <v>0</v>
      </c>
      <c r="O29" s="50"/>
    </row>
    <row r="30" spans="1:15" x14ac:dyDescent="0.25">
      <c r="A30" s="37" t="s">
        <v>87</v>
      </c>
      <c r="B30" s="36"/>
      <c r="C30" s="36"/>
      <c r="D30" s="40"/>
      <c r="E30" s="34"/>
      <c r="F30" s="223"/>
      <c r="G30" s="188"/>
      <c r="H30" s="188"/>
      <c r="I30" s="230"/>
      <c r="J30" s="33">
        <v>24</v>
      </c>
      <c r="K30" s="47" t="s">
        <v>96</v>
      </c>
      <c r="L30" s="46">
        <f>N29-L31</f>
        <v>0</v>
      </c>
      <c r="M30" s="45" t="s">
        <v>93</v>
      </c>
      <c r="N30" s="49">
        <f>L30*0.21</f>
        <v>0</v>
      </c>
      <c r="O30" s="48"/>
    </row>
    <row r="31" spans="1:15" ht="15.75" thickBot="1" x14ac:dyDescent="0.3">
      <c r="A31" s="226" t="s">
        <v>95</v>
      </c>
      <c r="B31" s="227"/>
      <c r="C31" s="227"/>
      <c r="D31" s="228"/>
      <c r="E31" s="229"/>
      <c r="F31" s="177" t="s">
        <v>88</v>
      </c>
      <c r="G31" s="211"/>
      <c r="H31" s="211"/>
      <c r="I31" s="178"/>
      <c r="J31" s="33">
        <v>25</v>
      </c>
      <c r="K31" s="47" t="s">
        <v>94</v>
      </c>
      <c r="L31" s="46">
        <v>0</v>
      </c>
      <c r="M31" s="45" t="s">
        <v>93</v>
      </c>
      <c r="N31" s="44">
        <f>L31*0</f>
        <v>0</v>
      </c>
      <c r="O31" s="43"/>
    </row>
    <row r="32" spans="1:15" ht="15.75" thickBot="1" x14ac:dyDescent="0.3">
      <c r="A32" s="39"/>
      <c r="B32" s="22"/>
      <c r="C32" s="22"/>
      <c r="D32" s="22"/>
      <c r="E32" s="38"/>
      <c r="F32" s="182"/>
      <c r="G32" s="184"/>
      <c r="H32" s="184"/>
      <c r="I32" s="183"/>
      <c r="J32" s="33">
        <v>26</v>
      </c>
      <c r="K32" s="187" t="s">
        <v>92</v>
      </c>
      <c r="L32" s="187"/>
      <c r="M32" s="234"/>
      <c r="N32" s="42">
        <f>SUM(N29:O31)</f>
        <v>0</v>
      </c>
      <c r="O32" s="41"/>
    </row>
    <row r="33" spans="1:15" x14ac:dyDescent="0.25">
      <c r="A33" s="37" t="s">
        <v>87</v>
      </c>
      <c r="B33" s="36"/>
      <c r="C33" s="36"/>
      <c r="D33" s="40"/>
      <c r="E33" s="34"/>
      <c r="F33" s="223"/>
      <c r="G33" s="188"/>
      <c r="H33" s="188"/>
      <c r="I33" s="230"/>
      <c r="J33" s="235" t="s">
        <v>91</v>
      </c>
      <c r="K33" s="236"/>
      <c r="L33" s="182" t="s">
        <v>90</v>
      </c>
      <c r="M33" s="184"/>
      <c r="N33" s="184"/>
      <c r="O33" s="237"/>
    </row>
    <row r="34" spans="1:15" x14ac:dyDescent="0.25">
      <c r="A34" s="226" t="s">
        <v>89</v>
      </c>
      <c r="B34" s="227"/>
      <c r="C34" s="227"/>
      <c r="D34" s="228"/>
      <c r="E34" s="229"/>
      <c r="F34" s="177" t="s">
        <v>88</v>
      </c>
      <c r="G34" s="211"/>
      <c r="H34" s="211"/>
      <c r="I34" s="178"/>
      <c r="J34" s="33">
        <v>27</v>
      </c>
      <c r="K34" s="173"/>
      <c r="L34" s="173"/>
      <c r="M34" s="173"/>
      <c r="N34" s="239"/>
      <c r="O34" s="240"/>
    </row>
    <row r="35" spans="1:15" x14ac:dyDescent="0.25">
      <c r="A35" s="39"/>
      <c r="B35" s="22"/>
      <c r="C35" s="22"/>
      <c r="D35" s="22"/>
      <c r="E35" s="38"/>
      <c r="F35" s="182"/>
      <c r="G35" s="184"/>
      <c r="H35" s="184"/>
      <c r="I35" s="183"/>
      <c r="J35" s="33">
        <v>28</v>
      </c>
      <c r="K35" s="173"/>
      <c r="L35" s="173"/>
      <c r="M35" s="173"/>
      <c r="N35" s="239"/>
      <c r="O35" s="240"/>
    </row>
    <row r="36" spans="1:15" x14ac:dyDescent="0.25">
      <c r="A36" s="37" t="s">
        <v>87</v>
      </c>
      <c r="B36" s="36"/>
      <c r="C36" s="36"/>
      <c r="D36" s="35"/>
      <c r="E36" s="34"/>
      <c r="F36" s="223"/>
      <c r="G36" s="188"/>
      <c r="H36" s="188"/>
      <c r="I36" s="230"/>
      <c r="J36" s="33">
        <v>29</v>
      </c>
      <c r="K36" s="173"/>
      <c r="L36" s="173"/>
      <c r="M36" s="173"/>
      <c r="N36" s="239"/>
      <c r="O36" s="240"/>
    </row>
    <row r="37" spans="1:15" x14ac:dyDescent="0.25">
      <c r="A37" s="32"/>
      <c r="B37" s="25"/>
      <c r="C37" s="25"/>
      <c r="D37" s="25"/>
      <c r="E37" s="25"/>
      <c r="F37" s="26"/>
      <c r="G37" s="25"/>
      <c r="H37" s="25"/>
      <c r="I37" s="25"/>
      <c r="J37" s="26"/>
      <c r="K37" s="25"/>
      <c r="L37" s="25"/>
      <c r="M37" s="25"/>
      <c r="N37" s="25"/>
      <c r="O37" s="31"/>
    </row>
    <row r="38" spans="1:15" x14ac:dyDescent="0.25">
      <c r="A38" s="32"/>
      <c r="B38" s="25"/>
      <c r="C38" s="25"/>
      <c r="D38" s="25"/>
      <c r="E38" s="25"/>
      <c r="F38" s="26"/>
      <c r="G38" s="25"/>
      <c r="H38" s="25"/>
      <c r="I38" s="25"/>
      <c r="J38" s="26"/>
      <c r="K38" s="25"/>
      <c r="L38" s="25"/>
      <c r="M38" s="25"/>
      <c r="N38" s="25"/>
      <c r="O38" s="31"/>
    </row>
    <row r="39" spans="1:15" ht="15.75" thickBot="1" x14ac:dyDescent="0.3">
      <c r="A39" s="30"/>
      <c r="B39" s="28"/>
      <c r="C39" s="28"/>
      <c r="D39" s="28"/>
      <c r="E39" s="28"/>
      <c r="F39" s="29"/>
      <c r="G39" s="28"/>
      <c r="H39" s="28"/>
      <c r="I39" s="28"/>
      <c r="J39" s="29"/>
      <c r="K39" s="28"/>
      <c r="L39" s="28"/>
      <c r="M39" s="28"/>
      <c r="N39" s="28"/>
      <c r="O39" s="27"/>
    </row>
    <row r="40" spans="1:15" x14ac:dyDescent="0.25">
      <c r="A40" s="26"/>
      <c r="B40" s="25"/>
      <c r="C40" s="25"/>
      <c r="D40" s="25"/>
      <c r="E40" s="25"/>
      <c r="F40" s="26"/>
      <c r="G40" s="25"/>
      <c r="H40" s="25"/>
      <c r="I40" s="25"/>
      <c r="J40" s="26"/>
      <c r="K40" s="25"/>
      <c r="L40" s="25"/>
      <c r="M40" s="25"/>
      <c r="N40" s="25"/>
      <c r="O40" s="25"/>
    </row>
    <row r="41" spans="1:15" ht="15" customHeight="1" x14ac:dyDescent="0.25">
      <c r="A41" s="24"/>
      <c r="B41" s="238" t="s">
        <v>86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2"/>
    </row>
    <row r="42" spans="1:15" ht="26.25" customHeight="1" x14ac:dyDescent="0.25">
      <c r="A42" s="24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2"/>
    </row>
    <row r="43" spans="1:15" x14ac:dyDescent="0.25">
      <c r="A43" s="24"/>
      <c r="B43" s="23"/>
      <c r="C43" s="23"/>
      <c r="D43" s="23"/>
      <c r="E43" s="23"/>
      <c r="F43" s="24"/>
      <c r="G43" s="23"/>
      <c r="H43" s="23"/>
      <c r="I43" s="23"/>
      <c r="J43" s="24"/>
      <c r="K43" s="23"/>
      <c r="L43" s="23"/>
      <c r="M43" s="23"/>
      <c r="N43" s="23"/>
      <c r="O43" s="22"/>
    </row>
    <row r="44" spans="1:15" x14ac:dyDescent="0.25">
      <c r="A44" s="21"/>
      <c r="B44" s="20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0"/>
      <c r="O44" s="19"/>
    </row>
  </sheetData>
  <sheetProtection algorithmName="SHA-512" hashValue="N/PCR1Tt5ULGqXqSG2k3uRsBmgjMxL4Y/6UgUxw5IxHUvXANFX9v7+0PlLnLYsmzgkKOIHANN7W+g2GhqNrVcQ==" saltValue="5egZuvKh0ERMDJTbRep3hQ==" spinCount="100000" sheet="1" selectLockedCells="1"/>
  <mergeCells count="82">
    <mergeCell ref="B41:N42"/>
    <mergeCell ref="A34:C34"/>
    <mergeCell ref="D34:E34"/>
    <mergeCell ref="F34:I36"/>
    <mergeCell ref="K34:M34"/>
    <mergeCell ref="N34:O34"/>
    <mergeCell ref="K35:M35"/>
    <mergeCell ref="N35:O35"/>
    <mergeCell ref="K36:M36"/>
    <mergeCell ref="N36:O36"/>
    <mergeCell ref="A31:C31"/>
    <mergeCell ref="D31:E31"/>
    <mergeCell ref="F31:I33"/>
    <mergeCell ref="K32:M32"/>
    <mergeCell ref="J33:K33"/>
    <mergeCell ref="L33:O33"/>
    <mergeCell ref="A28:C28"/>
    <mergeCell ref="D28:E28"/>
    <mergeCell ref="F28:I30"/>
    <mergeCell ref="J28:K28"/>
    <mergeCell ref="L28:O28"/>
    <mergeCell ref="K29:M29"/>
    <mergeCell ref="B26:D26"/>
    <mergeCell ref="G26:H26"/>
    <mergeCell ref="K26:L26"/>
    <mergeCell ref="B27:D27"/>
    <mergeCell ref="G27:H27"/>
    <mergeCell ref="K27:L27"/>
    <mergeCell ref="B24:C25"/>
    <mergeCell ref="F24:H24"/>
    <mergeCell ref="K24:L24"/>
    <mergeCell ref="F25:H25"/>
    <mergeCell ref="K25:L25"/>
    <mergeCell ref="B22:C23"/>
    <mergeCell ref="G22:H22"/>
    <mergeCell ref="K22:L22"/>
    <mergeCell ref="G23:H23"/>
    <mergeCell ref="K23:L23"/>
    <mergeCell ref="L19:O19"/>
    <mergeCell ref="B20:C21"/>
    <mergeCell ref="G20:H20"/>
    <mergeCell ref="K20:L20"/>
    <mergeCell ref="G21:H21"/>
    <mergeCell ref="K21:L21"/>
    <mergeCell ref="A19:B19"/>
    <mergeCell ref="C19:E19"/>
    <mergeCell ref="F19:G19"/>
    <mergeCell ref="H19:I19"/>
    <mergeCell ref="J19:K19"/>
    <mergeCell ref="A17:D17"/>
    <mergeCell ref="F17:H17"/>
    <mergeCell ref="J17:L17"/>
    <mergeCell ref="M17:O17"/>
    <mergeCell ref="A18:O18"/>
    <mergeCell ref="A15:O15"/>
    <mergeCell ref="A16:D16"/>
    <mergeCell ref="F16:H16"/>
    <mergeCell ref="J16:L16"/>
    <mergeCell ref="M16:O16"/>
    <mergeCell ref="D11:E11"/>
    <mergeCell ref="G11:H11"/>
    <mergeCell ref="D12:E12"/>
    <mergeCell ref="G12:H12"/>
    <mergeCell ref="A14:O14"/>
    <mergeCell ref="C8:D8"/>
    <mergeCell ref="E8:I8"/>
    <mergeCell ref="M8:N8"/>
    <mergeCell ref="C9:D9"/>
    <mergeCell ref="E9:I9"/>
    <mergeCell ref="M9:N9"/>
    <mergeCell ref="C5:D5"/>
    <mergeCell ref="E5:I5"/>
    <mergeCell ref="C7:D7"/>
    <mergeCell ref="E7:I7"/>
    <mergeCell ref="M7:N7"/>
    <mergeCell ref="A1:O1"/>
    <mergeCell ref="C3:D3"/>
    <mergeCell ref="E3:I3"/>
    <mergeCell ref="M3:N3"/>
    <mergeCell ref="C4:D4"/>
    <mergeCell ref="E4:I4"/>
    <mergeCell ref="M4:N4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6"/>
  <sheetViews>
    <sheetView view="pageBreakPreview" zoomScale="80" zoomScaleNormal="80" zoomScaleSheetLayoutView="80" workbookViewId="0">
      <selection activeCell="E14" sqref="E14"/>
    </sheetView>
  </sheetViews>
  <sheetFormatPr defaultColWidth="9.140625" defaultRowHeight="15" x14ac:dyDescent="0.25"/>
  <cols>
    <col min="1" max="1" width="9.42578125" style="14" customWidth="1"/>
    <col min="2" max="2" width="93.140625" style="14" customWidth="1"/>
    <col min="3" max="3" width="14.5703125" style="4" customWidth="1"/>
    <col min="4" max="4" width="20" style="167" customWidth="1"/>
    <col min="5" max="5" width="20.85546875" style="15" customWidth="1"/>
    <col min="6" max="6" width="25" style="4" customWidth="1"/>
    <col min="7" max="11" width="9.140625" style="88"/>
    <col min="12" max="16384" width="9.140625" style="4"/>
  </cols>
  <sheetData>
    <row r="1" spans="1:11" ht="20.25" x14ac:dyDescent="0.3">
      <c r="A1" s="1"/>
      <c r="B1" s="244"/>
      <c r="C1" s="244"/>
      <c r="D1" s="154"/>
      <c r="E1" s="2"/>
      <c r="F1" s="3"/>
    </row>
    <row r="2" spans="1:11" ht="24.75" x14ac:dyDescent="0.5">
      <c r="A2" s="5"/>
      <c r="B2" s="245" t="s">
        <v>0</v>
      </c>
      <c r="C2" s="245"/>
      <c r="D2" s="155"/>
      <c r="E2" s="6"/>
      <c r="F2" s="7"/>
    </row>
    <row r="3" spans="1:11" ht="24.75" x14ac:dyDescent="0.5">
      <c r="A3" s="8"/>
      <c r="B3" s="169" t="s">
        <v>149</v>
      </c>
      <c r="C3" s="169"/>
      <c r="D3" s="156"/>
      <c r="E3" s="9"/>
      <c r="F3" s="10"/>
    </row>
    <row r="4" spans="1:11" ht="23.25" x14ac:dyDescent="0.35">
      <c r="A4" s="5"/>
      <c r="B4" s="11"/>
      <c r="C4" s="12"/>
      <c r="D4" s="157"/>
      <c r="E4" s="6"/>
      <c r="F4" s="7"/>
    </row>
    <row r="5" spans="1:11" ht="23.25" x14ac:dyDescent="0.35">
      <c r="A5" s="5"/>
      <c r="B5" s="11"/>
      <c r="C5" s="12"/>
      <c r="D5" s="158"/>
      <c r="E5" s="6"/>
      <c r="F5" s="7"/>
    </row>
    <row r="6" spans="1:11" s="107" customFormat="1" ht="33" customHeight="1" thickBot="1" x14ac:dyDescent="0.3">
      <c r="A6" s="89" t="s">
        <v>1</v>
      </c>
      <c r="B6" s="102" t="s">
        <v>2</v>
      </c>
      <c r="C6" s="103" t="s">
        <v>3</v>
      </c>
      <c r="D6" s="159" t="s">
        <v>4</v>
      </c>
      <c r="E6" s="104" t="s">
        <v>5</v>
      </c>
      <c r="F6" s="105" t="s">
        <v>6</v>
      </c>
      <c r="G6" s="106"/>
      <c r="H6" s="106"/>
      <c r="I6" s="106"/>
      <c r="J6" s="106"/>
      <c r="K6" s="106"/>
    </row>
    <row r="7" spans="1:11" s="101" customFormat="1" ht="24" customHeight="1" x14ac:dyDescent="0.25">
      <c r="A7" s="90"/>
      <c r="B7" s="108"/>
      <c r="C7" s="109"/>
      <c r="D7" s="160"/>
      <c r="E7" s="110"/>
      <c r="F7" s="111"/>
      <c r="G7" s="112"/>
      <c r="H7" s="112"/>
      <c r="I7" s="112"/>
      <c r="J7" s="112"/>
      <c r="K7" s="112"/>
    </row>
    <row r="8" spans="1:11" s="101" customFormat="1" ht="24" customHeight="1" x14ac:dyDescent="0.25">
      <c r="A8" s="91"/>
      <c r="B8" s="113" t="s">
        <v>7</v>
      </c>
      <c r="C8" s="99"/>
      <c r="D8" s="152"/>
      <c r="E8" s="114"/>
      <c r="F8" s="100"/>
      <c r="G8" s="112"/>
      <c r="H8" s="112"/>
      <c r="I8" s="112"/>
      <c r="J8" s="112"/>
      <c r="K8" s="112"/>
    </row>
    <row r="9" spans="1:11" s="101" customFormat="1" ht="24" customHeight="1" x14ac:dyDescent="0.25">
      <c r="A9" s="91" t="s">
        <v>8</v>
      </c>
      <c r="B9" s="97" t="s">
        <v>162</v>
      </c>
      <c r="C9" s="99" t="s">
        <v>9</v>
      </c>
      <c r="D9" s="152">
        <v>86</v>
      </c>
      <c r="E9" s="87"/>
      <c r="F9" s="100">
        <f>E9*D9</f>
        <v>0</v>
      </c>
      <c r="G9" s="112"/>
      <c r="H9" s="112"/>
      <c r="I9" s="112"/>
      <c r="J9" s="112"/>
      <c r="K9" s="112"/>
    </row>
    <row r="10" spans="1:11" s="101" customFormat="1" ht="24" customHeight="1" x14ac:dyDescent="0.25">
      <c r="A10" s="91" t="s">
        <v>140</v>
      </c>
      <c r="B10" s="97" t="s">
        <v>74</v>
      </c>
      <c r="C10" s="99" t="s">
        <v>9</v>
      </c>
      <c r="D10" s="152">
        <v>51</v>
      </c>
      <c r="E10" s="87"/>
      <c r="F10" s="100">
        <f t="shared" ref="F10:F16" si="0">E10*D10</f>
        <v>0</v>
      </c>
      <c r="G10" s="112"/>
      <c r="H10" s="112"/>
      <c r="I10" s="112"/>
      <c r="J10" s="112"/>
      <c r="K10" s="112"/>
    </row>
    <row r="11" spans="1:11" s="101" customFormat="1" ht="24" customHeight="1" x14ac:dyDescent="0.25">
      <c r="A11" s="91" t="s">
        <v>11</v>
      </c>
      <c r="B11" s="97" t="s">
        <v>161</v>
      </c>
      <c r="C11" s="99" t="s">
        <v>9</v>
      </c>
      <c r="D11" s="152">
        <v>26</v>
      </c>
      <c r="E11" s="87"/>
      <c r="F11" s="100">
        <f t="shared" si="0"/>
        <v>0</v>
      </c>
      <c r="G11" s="112"/>
      <c r="H11" s="112"/>
      <c r="I11" s="112"/>
      <c r="J11" s="112"/>
      <c r="K11" s="112"/>
    </row>
    <row r="12" spans="1:11" s="101" customFormat="1" ht="24" customHeight="1" x14ac:dyDescent="0.25">
      <c r="A12" s="91" t="s">
        <v>12</v>
      </c>
      <c r="B12" s="97" t="s">
        <v>164</v>
      </c>
      <c r="C12" s="99" t="s">
        <v>9</v>
      </c>
      <c r="D12" s="152">
        <v>27</v>
      </c>
      <c r="E12" s="87"/>
      <c r="F12" s="100">
        <f t="shared" si="0"/>
        <v>0</v>
      </c>
      <c r="G12" s="112"/>
      <c r="H12" s="112"/>
      <c r="I12" s="112"/>
      <c r="J12" s="112"/>
      <c r="K12" s="112"/>
    </row>
    <row r="13" spans="1:11" s="101" customFormat="1" ht="24" customHeight="1" x14ac:dyDescent="0.25">
      <c r="A13" s="91" t="s">
        <v>13</v>
      </c>
      <c r="B13" s="97" t="s">
        <v>201</v>
      </c>
      <c r="C13" s="99" t="s">
        <v>9</v>
      </c>
      <c r="D13" s="152">
        <v>4</v>
      </c>
      <c r="E13" s="87"/>
      <c r="F13" s="100">
        <f t="shared" si="0"/>
        <v>0</v>
      </c>
      <c r="G13" s="112"/>
      <c r="H13" s="112"/>
      <c r="I13" s="112"/>
      <c r="J13" s="112"/>
      <c r="K13" s="112"/>
    </row>
    <row r="14" spans="1:11" s="101" customFormat="1" ht="24" customHeight="1" x14ac:dyDescent="0.25">
      <c r="A14" s="91" t="s">
        <v>15</v>
      </c>
      <c r="B14" s="97" t="s">
        <v>163</v>
      </c>
      <c r="C14" s="99" t="s">
        <v>9</v>
      </c>
      <c r="D14" s="152">
        <v>12</v>
      </c>
      <c r="E14" s="87"/>
      <c r="F14" s="100">
        <f t="shared" si="0"/>
        <v>0</v>
      </c>
      <c r="G14" s="112"/>
      <c r="H14" s="112"/>
      <c r="I14" s="112"/>
      <c r="J14" s="112"/>
      <c r="K14" s="112"/>
    </row>
    <row r="15" spans="1:11" s="101" customFormat="1" ht="24" customHeight="1" x14ac:dyDescent="0.25">
      <c r="A15" s="91" t="s">
        <v>16</v>
      </c>
      <c r="B15" s="97" t="s">
        <v>165</v>
      </c>
      <c r="C15" s="99" t="s">
        <v>9</v>
      </c>
      <c r="D15" s="152">
        <v>16</v>
      </c>
      <c r="E15" s="87"/>
      <c r="F15" s="100">
        <f t="shared" si="0"/>
        <v>0</v>
      </c>
      <c r="G15" s="112"/>
      <c r="H15" s="112"/>
      <c r="I15" s="112"/>
      <c r="J15" s="112"/>
      <c r="K15" s="112"/>
    </row>
    <row r="16" spans="1:11" s="101" customFormat="1" ht="24" customHeight="1" x14ac:dyDescent="0.25">
      <c r="A16" s="91" t="s">
        <v>17</v>
      </c>
      <c r="B16" s="97" t="s">
        <v>188</v>
      </c>
      <c r="C16" s="99" t="s">
        <v>9</v>
      </c>
      <c r="D16" s="152">
        <v>2</v>
      </c>
      <c r="E16" s="87"/>
      <c r="F16" s="100">
        <f t="shared" si="0"/>
        <v>0</v>
      </c>
      <c r="G16" s="112"/>
      <c r="H16" s="112"/>
      <c r="I16" s="112"/>
      <c r="J16" s="112"/>
      <c r="K16" s="112"/>
    </row>
    <row r="17" spans="1:11" s="101" customFormat="1" ht="24" customHeight="1" x14ac:dyDescent="0.25">
      <c r="A17" s="91" t="s">
        <v>18</v>
      </c>
      <c r="B17" s="97" t="s">
        <v>204</v>
      </c>
      <c r="C17" s="99" t="s">
        <v>9</v>
      </c>
      <c r="D17" s="152">
        <v>12</v>
      </c>
      <c r="E17" s="87"/>
      <c r="F17" s="100">
        <f t="shared" ref="F17" si="1">E17*D17</f>
        <v>0</v>
      </c>
      <c r="G17" s="112"/>
      <c r="H17" s="112"/>
      <c r="I17" s="112"/>
      <c r="J17" s="112"/>
      <c r="K17" s="112"/>
    </row>
    <row r="18" spans="1:11" s="101" customFormat="1" ht="24" customHeight="1" x14ac:dyDescent="0.25">
      <c r="A18" s="91"/>
      <c r="B18" s="97"/>
      <c r="C18" s="99"/>
      <c r="D18" s="152"/>
      <c r="E18" s="115"/>
      <c r="F18" s="100"/>
      <c r="G18" s="112"/>
      <c r="H18" s="112"/>
      <c r="I18" s="112"/>
      <c r="J18" s="112"/>
      <c r="K18" s="112"/>
    </row>
    <row r="19" spans="1:11" s="120" customFormat="1" ht="24" customHeight="1" x14ac:dyDescent="0.25">
      <c r="A19" s="92"/>
      <c r="B19" s="116" t="s">
        <v>10</v>
      </c>
      <c r="C19" s="117"/>
      <c r="D19" s="161"/>
      <c r="E19" s="118"/>
      <c r="F19" s="119">
        <f>SUM(F9:F18)</f>
        <v>0</v>
      </c>
      <c r="G19" s="112"/>
      <c r="H19" s="112"/>
      <c r="I19" s="112"/>
      <c r="J19" s="112"/>
      <c r="K19" s="112"/>
    </row>
    <row r="20" spans="1:11" s="101" customFormat="1" ht="24" customHeight="1" x14ac:dyDescent="0.25">
      <c r="A20" s="90"/>
      <c r="B20" s="108"/>
      <c r="C20" s="109"/>
      <c r="D20" s="160"/>
      <c r="E20" s="121"/>
      <c r="F20" s="111"/>
      <c r="G20" s="112"/>
      <c r="H20" s="112"/>
      <c r="I20" s="112"/>
      <c r="J20" s="112"/>
      <c r="K20" s="112"/>
    </row>
    <row r="21" spans="1:11" s="101" customFormat="1" ht="24" customHeight="1" x14ac:dyDescent="0.25">
      <c r="A21" s="91"/>
      <c r="B21" s="113" t="s">
        <v>14</v>
      </c>
      <c r="C21" s="99"/>
      <c r="D21" s="152"/>
      <c r="E21" s="115"/>
      <c r="F21" s="100"/>
      <c r="G21" s="112"/>
      <c r="H21" s="112"/>
      <c r="I21" s="112"/>
      <c r="J21" s="112"/>
      <c r="K21" s="112"/>
    </row>
    <row r="22" spans="1:11" s="101" customFormat="1" ht="24" customHeight="1" x14ac:dyDescent="0.25">
      <c r="A22" s="91" t="s">
        <v>20</v>
      </c>
      <c r="B22" s="97" t="s">
        <v>167</v>
      </c>
      <c r="C22" s="99" t="s">
        <v>9</v>
      </c>
      <c r="D22" s="152">
        <v>40</v>
      </c>
      <c r="E22" s="87"/>
      <c r="F22" s="100">
        <f t="shared" ref="F22:F59" si="2">E22*D22</f>
        <v>0</v>
      </c>
      <c r="G22" s="112"/>
      <c r="H22" s="112"/>
      <c r="I22" s="112"/>
      <c r="J22" s="112"/>
      <c r="K22" s="112"/>
    </row>
    <row r="23" spans="1:11" s="101" customFormat="1" ht="24" customHeight="1" x14ac:dyDescent="0.25">
      <c r="A23" s="91" t="s">
        <v>219</v>
      </c>
      <c r="B23" s="97" t="s">
        <v>168</v>
      </c>
      <c r="C23" s="99" t="s">
        <v>9</v>
      </c>
      <c r="D23" s="152">
        <v>15</v>
      </c>
      <c r="E23" s="87"/>
      <c r="F23" s="100">
        <f t="shared" si="2"/>
        <v>0</v>
      </c>
      <c r="G23" s="112"/>
      <c r="H23" s="112"/>
      <c r="I23" s="112"/>
      <c r="J23" s="112"/>
      <c r="K23" s="112"/>
    </row>
    <row r="24" spans="1:11" s="101" customFormat="1" ht="24" customHeight="1" x14ac:dyDescent="0.25">
      <c r="A24" s="91" t="s">
        <v>220</v>
      </c>
      <c r="B24" s="97" t="s">
        <v>169</v>
      </c>
      <c r="C24" s="99" t="s">
        <v>9</v>
      </c>
      <c r="D24" s="152">
        <v>80</v>
      </c>
      <c r="E24" s="87"/>
      <c r="F24" s="100">
        <f t="shared" si="2"/>
        <v>0</v>
      </c>
      <c r="G24" s="112"/>
      <c r="H24" s="112"/>
      <c r="I24" s="112"/>
      <c r="J24" s="112"/>
      <c r="K24" s="112"/>
    </row>
    <row r="25" spans="1:11" s="101" customFormat="1" ht="24" customHeight="1" x14ac:dyDescent="0.25">
      <c r="A25" s="91" t="s">
        <v>221</v>
      </c>
      <c r="B25" s="97" t="s">
        <v>170</v>
      </c>
      <c r="C25" s="99" t="s">
        <v>9</v>
      </c>
      <c r="D25" s="152">
        <v>23</v>
      </c>
      <c r="E25" s="87"/>
      <c r="F25" s="100">
        <f t="shared" si="2"/>
        <v>0</v>
      </c>
      <c r="G25" s="112"/>
      <c r="H25" s="112"/>
      <c r="I25" s="112"/>
      <c r="J25" s="112"/>
      <c r="K25" s="112"/>
    </row>
    <row r="26" spans="1:11" s="101" customFormat="1" ht="39.75" customHeight="1" x14ac:dyDescent="0.25">
      <c r="A26" s="91" t="s">
        <v>222</v>
      </c>
      <c r="B26" s="97" t="s">
        <v>184</v>
      </c>
      <c r="C26" s="99" t="s">
        <v>9</v>
      </c>
      <c r="D26" s="152">
        <v>50</v>
      </c>
      <c r="E26" s="87"/>
      <c r="F26" s="100">
        <f t="shared" si="2"/>
        <v>0</v>
      </c>
      <c r="G26" s="112"/>
      <c r="H26" s="112"/>
      <c r="I26" s="112"/>
      <c r="J26" s="112"/>
      <c r="K26" s="112"/>
    </row>
    <row r="27" spans="1:11" s="101" customFormat="1" ht="24" customHeight="1" x14ac:dyDescent="0.25">
      <c r="A27" s="91" t="s">
        <v>28</v>
      </c>
      <c r="B27" s="97" t="s">
        <v>166</v>
      </c>
      <c r="C27" s="99" t="s">
        <v>9</v>
      </c>
      <c r="D27" s="152">
        <v>270</v>
      </c>
      <c r="E27" s="87"/>
      <c r="F27" s="100">
        <f t="shared" si="2"/>
        <v>0</v>
      </c>
      <c r="G27" s="112"/>
      <c r="H27" s="112"/>
      <c r="I27" s="112"/>
      <c r="J27" s="112"/>
      <c r="K27" s="112"/>
    </row>
    <row r="28" spans="1:11" s="101" customFormat="1" ht="18" x14ac:dyDescent="0.25">
      <c r="A28" s="91" t="s">
        <v>29</v>
      </c>
      <c r="B28" s="97" t="s">
        <v>185</v>
      </c>
      <c r="C28" s="99" t="s">
        <v>9</v>
      </c>
      <c r="D28" s="152">
        <v>12</v>
      </c>
      <c r="E28" s="87"/>
      <c r="F28" s="100">
        <f t="shared" si="2"/>
        <v>0</v>
      </c>
      <c r="G28" s="112"/>
      <c r="H28" s="112"/>
      <c r="I28" s="112"/>
      <c r="J28" s="112"/>
      <c r="K28" s="112"/>
    </row>
    <row r="29" spans="1:11" s="101" customFormat="1" ht="24" customHeight="1" x14ac:dyDescent="0.25">
      <c r="A29" s="91" t="s">
        <v>30</v>
      </c>
      <c r="B29" s="97" t="s">
        <v>19</v>
      </c>
      <c r="C29" s="99" t="s">
        <v>9</v>
      </c>
      <c r="D29" s="152">
        <v>18</v>
      </c>
      <c r="E29" s="87"/>
      <c r="F29" s="100">
        <f t="shared" si="2"/>
        <v>0</v>
      </c>
      <c r="G29" s="112"/>
      <c r="H29" s="112"/>
      <c r="I29" s="112"/>
      <c r="J29" s="112"/>
      <c r="K29" s="112"/>
    </row>
    <row r="30" spans="1:11" s="101" customFormat="1" ht="24" customHeight="1" x14ac:dyDescent="0.25">
      <c r="A30" s="91" t="s">
        <v>31</v>
      </c>
      <c r="B30" s="97" t="s">
        <v>21</v>
      </c>
      <c r="C30" s="99" t="s">
        <v>9</v>
      </c>
      <c r="D30" s="152">
        <v>122</v>
      </c>
      <c r="E30" s="87"/>
      <c r="F30" s="100">
        <f t="shared" si="2"/>
        <v>0</v>
      </c>
      <c r="G30" s="112"/>
      <c r="H30" s="112"/>
      <c r="I30" s="112"/>
      <c r="J30" s="112"/>
      <c r="K30" s="112"/>
    </row>
    <row r="31" spans="1:11" s="101" customFormat="1" ht="24" customHeight="1" x14ac:dyDescent="0.25">
      <c r="A31" s="91" t="s">
        <v>32</v>
      </c>
      <c r="B31" s="97" t="s">
        <v>186</v>
      </c>
      <c r="C31" s="99" t="s">
        <v>23</v>
      </c>
      <c r="D31" s="152">
        <v>60</v>
      </c>
      <c r="E31" s="87"/>
      <c r="F31" s="100">
        <f t="shared" ref="F31" si="3">E31*D31</f>
        <v>0</v>
      </c>
      <c r="G31" s="112"/>
      <c r="H31" s="112"/>
      <c r="I31" s="112"/>
      <c r="J31" s="112"/>
      <c r="K31" s="112"/>
    </row>
    <row r="32" spans="1:11" s="101" customFormat="1" ht="24" customHeight="1" x14ac:dyDescent="0.25">
      <c r="A32" s="91" t="s">
        <v>223</v>
      </c>
      <c r="B32" s="97" t="s">
        <v>171</v>
      </c>
      <c r="C32" s="99" t="s">
        <v>23</v>
      </c>
      <c r="D32" s="152">
        <v>60</v>
      </c>
      <c r="E32" s="87"/>
      <c r="F32" s="100">
        <f t="shared" si="2"/>
        <v>0</v>
      </c>
      <c r="G32" s="112"/>
      <c r="H32" s="112"/>
      <c r="I32" s="112"/>
      <c r="J32" s="112"/>
      <c r="K32" s="112"/>
    </row>
    <row r="33" spans="1:11" s="101" customFormat="1" ht="24" customHeight="1" x14ac:dyDescent="0.25">
      <c r="A33" s="91" t="s">
        <v>224</v>
      </c>
      <c r="B33" s="97" t="s">
        <v>22</v>
      </c>
      <c r="C33" s="99" t="s">
        <v>23</v>
      </c>
      <c r="D33" s="152">
        <v>160</v>
      </c>
      <c r="E33" s="87"/>
      <c r="F33" s="100">
        <f t="shared" si="2"/>
        <v>0</v>
      </c>
      <c r="G33" s="112"/>
      <c r="H33" s="112"/>
      <c r="I33" s="112"/>
      <c r="J33" s="112"/>
      <c r="K33" s="112"/>
    </row>
    <row r="34" spans="1:11" s="101" customFormat="1" ht="24" customHeight="1" x14ac:dyDescent="0.25">
      <c r="A34" s="91" t="s">
        <v>33</v>
      </c>
      <c r="B34" s="97" t="s">
        <v>24</v>
      </c>
      <c r="C34" s="99" t="s">
        <v>23</v>
      </c>
      <c r="D34" s="152">
        <v>290</v>
      </c>
      <c r="E34" s="87"/>
      <c r="F34" s="100">
        <f t="shared" si="2"/>
        <v>0</v>
      </c>
      <c r="G34" s="112"/>
      <c r="H34" s="112"/>
      <c r="I34" s="112"/>
      <c r="J34" s="112"/>
      <c r="K34" s="112"/>
    </row>
    <row r="35" spans="1:11" s="101" customFormat="1" ht="24" customHeight="1" x14ac:dyDescent="0.25">
      <c r="A35" s="91" t="s">
        <v>35</v>
      </c>
      <c r="B35" s="97" t="s">
        <v>25</v>
      </c>
      <c r="C35" s="99" t="s">
        <v>23</v>
      </c>
      <c r="D35" s="152">
        <v>640</v>
      </c>
      <c r="E35" s="87"/>
      <c r="F35" s="100">
        <f t="shared" si="2"/>
        <v>0</v>
      </c>
      <c r="G35" s="112"/>
      <c r="H35" s="112"/>
      <c r="I35" s="112"/>
      <c r="J35" s="112"/>
      <c r="K35" s="112"/>
    </row>
    <row r="36" spans="1:11" s="101" customFormat="1" ht="24" customHeight="1" x14ac:dyDescent="0.25">
      <c r="A36" s="91" t="s">
        <v>37</v>
      </c>
      <c r="B36" s="97" t="s">
        <v>190</v>
      </c>
      <c r="C36" s="99" t="s">
        <v>23</v>
      </c>
      <c r="D36" s="152">
        <v>50</v>
      </c>
      <c r="E36" s="87"/>
      <c r="F36" s="100">
        <f t="shared" si="2"/>
        <v>0</v>
      </c>
      <c r="G36" s="112"/>
      <c r="H36" s="112"/>
      <c r="I36" s="112"/>
      <c r="J36" s="112"/>
      <c r="K36" s="112"/>
    </row>
    <row r="37" spans="1:11" s="101" customFormat="1" ht="24" customHeight="1" x14ac:dyDescent="0.25">
      <c r="A37" s="91" t="s">
        <v>141</v>
      </c>
      <c r="B37" s="97" t="s">
        <v>191</v>
      </c>
      <c r="C37" s="99" t="s">
        <v>23</v>
      </c>
      <c r="D37" s="152">
        <v>15</v>
      </c>
      <c r="E37" s="87"/>
      <c r="F37" s="100">
        <f t="shared" si="2"/>
        <v>0</v>
      </c>
      <c r="G37" s="112"/>
      <c r="H37" s="112"/>
      <c r="I37" s="112"/>
      <c r="J37" s="112"/>
      <c r="K37" s="112"/>
    </row>
    <row r="38" spans="1:11" s="101" customFormat="1" ht="24" customHeight="1" x14ac:dyDescent="0.25">
      <c r="A38" s="91" t="s">
        <v>142</v>
      </c>
      <c r="B38" s="97" t="s">
        <v>26</v>
      </c>
      <c r="C38" s="99" t="s">
        <v>27</v>
      </c>
      <c r="D38" s="152">
        <v>1</v>
      </c>
      <c r="E38" s="87"/>
      <c r="F38" s="100">
        <f t="shared" si="2"/>
        <v>0</v>
      </c>
      <c r="G38" s="112"/>
      <c r="H38" s="112"/>
      <c r="I38" s="112"/>
      <c r="J38" s="112"/>
      <c r="K38" s="112"/>
    </row>
    <row r="39" spans="1:11" s="101" customFormat="1" ht="24" customHeight="1" x14ac:dyDescent="0.25">
      <c r="A39" s="91" t="s">
        <v>143</v>
      </c>
      <c r="B39" s="97" t="s">
        <v>189</v>
      </c>
      <c r="C39" s="99" t="s">
        <v>27</v>
      </c>
      <c r="D39" s="152">
        <v>1</v>
      </c>
      <c r="E39" s="87"/>
      <c r="F39" s="100">
        <f t="shared" si="2"/>
        <v>0</v>
      </c>
      <c r="G39" s="112"/>
      <c r="H39" s="112"/>
      <c r="I39" s="112"/>
      <c r="J39" s="112"/>
      <c r="K39" s="112"/>
    </row>
    <row r="40" spans="1:11" s="101" customFormat="1" ht="24" customHeight="1" x14ac:dyDescent="0.25">
      <c r="A40" s="91" t="s">
        <v>144</v>
      </c>
      <c r="B40" s="97" t="s">
        <v>58</v>
      </c>
      <c r="C40" s="99" t="s">
        <v>23</v>
      </c>
      <c r="D40" s="152">
        <v>775</v>
      </c>
      <c r="E40" s="87"/>
      <c r="F40" s="100">
        <f t="shared" si="2"/>
        <v>0</v>
      </c>
      <c r="G40" s="112"/>
      <c r="H40" s="112"/>
      <c r="I40" s="112"/>
      <c r="J40" s="112"/>
      <c r="K40" s="112"/>
    </row>
    <row r="41" spans="1:11" s="101" customFormat="1" ht="24" customHeight="1" x14ac:dyDescent="0.25">
      <c r="A41" s="91" t="s">
        <v>145</v>
      </c>
      <c r="B41" s="97" t="s">
        <v>187</v>
      </c>
      <c r="C41" s="99" t="s">
        <v>23</v>
      </c>
      <c r="D41" s="152">
        <v>75</v>
      </c>
      <c r="E41" s="87"/>
      <c r="F41" s="100">
        <f t="shared" si="2"/>
        <v>0</v>
      </c>
      <c r="G41" s="112"/>
      <c r="H41" s="112"/>
      <c r="I41" s="112"/>
      <c r="J41" s="112"/>
      <c r="K41" s="112"/>
    </row>
    <row r="42" spans="1:11" s="101" customFormat="1" ht="24" customHeight="1" x14ac:dyDescent="0.25">
      <c r="A42" s="91" t="s">
        <v>146</v>
      </c>
      <c r="B42" s="97" t="s">
        <v>59</v>
      </c>
      <c r="C42" s="99" t="s">
        <v>23</v>
      </c>
      <c r="D42" s="152">
        <v>1080</v>
      </c>
      <c r="E42" s="87"/>
      <c r="F42" s="100">
        <f t="shared" si="2"/>
        <v>0</v>
      </c>
      <c r="G42" s="112"/>
      <c r="H42" s="112"/>
      <c r="I42" s="112"/>
      <c r="J42" s="112"/>
      <c r="K42" s="112"/>
    </row>
    <row r="43" spans="1:11" s="101" customFormat="1" ht="24" customHeight="1" x14ac:dyDescent="0.25">
      <c r="A43" s="91" t="s">
        <v>147</v>
      </c>
      <c r="B43" s="97" t="s">
        <v>60</v>
      </c>
      <c r="C43" s="99" t="s">
        <v>23</v>
      </c>
      <c r="D43" s="152">
        <v>300</v>
      </c>
      <c r="E43" s="87"/>
      <c r="F43" s="100">
        <f t="shared" si="2"/>
        <v>0</v>
      </c>
      <c r="G43" s="112"/>
      <c r="H43" s="112"/>
      <c r="I43" s="112"/>
      <c r="J43" s="112"/>
      <c r="K43" s="112"/>
    </row>
    <row r="44" spans="1:11" s="101" customFormat="1" ht="24" customHeight="1" x14ac:dyDescent="0.25">
      <c r="A44" s="91" t="s">
        <v>41</v>
      </c>
      <c r="B44" s="97" t="s">
        <v>198</v>
      </c>
      <c r="C44" s="99" t="s">
        <v>23</v>
      </c>
      <c r="D44" s="152">
        <v>30</v>
      </c>
      <c r="E44" s="87"/>
      <c r="F44" s="100">
        <f t="shared" si="2"/>
        <v>0</v>
      </c>
      <c r="G44" s="112"/>
      <c r="H44" s="112"/>
      <c r="I44" s="112"/>
      <c r="J44" s="112"/>
      <c r="K44" s="112"/>
    </row>
    <row r="45" spans="1:11" s="101" customFormat="1" ht="24" customHeight="1" x14ac:dyDescent="0.25">
      <c r="A45" s="91" t="s">
        <v>42</v>
      </c>
      <c r="B45" s="97" t="s">
        <v>199</v>
      </c>
      <c r="C45" s="99" t="s">
        <v>23</v>
      </c>
      <c r="D45" s="152">
        <v>30</v>
      </c>
      <c r="E45" s="87"/>
      <c r="F45" s="100">
        <f t="shared" ref="F45" si="4">E45*D45</f>
        <v>0</v>
      </c>
      <c r="G45" s="112"/>
      <c r="H45" s="112"/>
      <c r="I45" s="112"/>
      <c r="J45" s="112"/>
      <c r="K45" s="112"/>
    </row>
    <row r="46" spans="1:11" s="101" customFormat="1" ht="24" customHeight="1" x14ac:dyDescent="0.25">
      <c r="A46" s="91" t="s">
        <v>148</v>
      </c>
      <c r="B46" s="97" t="s">
        <v>200</v>
      </c>
      <c r="C46" s="99" t="s">
        <v>23</v>
      </c>
      <c r="D46" s="152">
        <v>50</v>
      </c>
      <c r="E46" s="87"/>
      <c r="F46" s="100">
        <f t="shared" si="2"/>
        <v>0</v>
      </c>
      <c r="G46" s="112"/>
      <c r="H46" s="112"/>
      <c r="I46" s="112"/>
      <c r="J46" s="112"/>
      <c r="K46" s="112"/>
    </row>
    <row r="47" spans="1:11" s="101" customFormat="1" ht="24" customHeight="1" x14ac:dyDescent="0.25">
      <c r="A47" s="91" t="s">
        <v>75</v>
      </c>
      <c r="B47" s="97" t="s">
        <v>209</v>
      </c>
      <c r="C47" s="99" t="s">
        <v>9</v>
      </c>
      <c r="D47" s="168">
        <v>6</v>
      </c>
      <c r="E47" s="87"/>
      <c r="F47" s="100">
        <f t="shared" si="2"/>
        <v>0</v>
      </c>
    </row>
    <row r="48" spans="1:11" s="101" customFormat="1" ht="24" customHeight="1" x14ac:dyDescent="0.25">
      <c r="A48" s="91" t="s">
        <v>76</v>
      </c>
      <c r="B48" s="97" t="s">
        <v>210</v>
      </c>
      <c r="C48" s="99" t="s">
        <v>9</v>
      </c>
      <c r="D48" s="168">
        <v>26</v>
      </c>
      <c r="E48" s="87"/>
      <c r="F48" s="100">
        <f t="shared" si="2"/>
        <v>0</v>
      </c>
    </row>
    <row r="49" spans="1:11" s="101" customFormat="1" ht="24" customHeight="1" x14ac:dyDescent="0.25">
      <c r="A49" s="91" t="s">
        <v>77</v>
      </c>
      <c r="B49" s="97" t="s">
        <v>211</v>
      </c>
      <c r="C49" s="99" t="s">
        <v>9</v>
      </c>
      <c r="D49" s="168">
        <v>11</v>
      </c>
      <c r="E49" s="87"/>
      <c r="F49" s="100">
        <f t="shared" si="2"/>
        <v>0</v>
      </c>
    </row>
    <row r="50" spans="1:11" s="101" customFormat="1" ht="24" customHeight="1" x14ac:dyDescent="0.25">
      <c r="A50" s="91" t="s">
        <v>78</v>
      </c>
      <c r="B50" s="97" t="s">
        <v>212</v>
      </c>
      <c r="C50" s="99" t="s">
        <v>9</v>
      </c>
      <c r="D50" s="168">
        <v>2</v>
      </c>
      <c r="E50" s="87"/>
      <c r="F50" s="100">
        <f t="shared" si="2"/>
        <v>0</v>
      </c>
    </row>
    <row r="51" spans="1:11" s="101" customFormat="1" ht="24" customHeight="1" x14ac:dyDescent="0.25">
      <c r="A51" s="91" t="s">
        <v>79</v>
      </c>
      <c r="B51" s="97" t="s">
        <v>213</v>
      </c>
      <c r="C51" s="99" t="s">
        <v>9</v>
      </c>
      <c r="D51" s="168">
        <v>9</v>
      </c>
      <c r="E51" s="87"/>
      <c r="F51" s="100">
        <f t="shared" si="2"/>
        <v>0</v>
      </c>
    </row>
    <row r="52" spans="1:11" s="101" customFormat="1" ht="24" customHeight="1" x14ac:dyDescent="0.25">
      <c r="A52" s="91" t="s">
        <v>80</v>
      </c>
      <c r="B52" s="97" t="s">
        <v>214</v>
      </c>
      <c r="C52" s="99" t="s">
        <v>9</v>
      </c>
      <c r="D52" s="168">
        <v>0</v>
      </c>
      <c r="E52" s="87"/>
      <c r="F52" s="100">
        <f t="shared" si="2"/>
        <v>0</v>
      </c>
    </row>
    <row r="53" spans="1:11" s="101" customFormat="1" ht="24" customHeight="1" x14ac:dyDescent="0.25">
      <c r="A53" s="91" t="s">
        <v>81</v>
      </c>
      <c r="B53" s="97" t="s">
        <v>215</v>
      </c>
      <c r="C53" s="99" t="s">
        <v>9</v>
      </c>
      <c r="D53" s="168">
        <v>5</v>
      </c>
      <c r="E53" s="87"/>
      <c r="F53" s="100">
        <f t="shared" si="2"/>
        <v>0</v>
      </c>
    </row>
    <row r="54" spans="1:11" s="101" customFormat="1" ht="24" customHeight="1" x14ac:dyDescent="0.25">
      <c r="A54" s="91" t="s">
        <v>82</v>
      </c>
      <c r="B54" s="97" t="s">
        <v>216</v>
      </c>
      <c r="C54" s="99" t="s">
        <v>9</v>
      </c>
      <c r="D54" s="168">
        <v>54</v>
      </c>
      <c r="E54" s="87"/>
      <c r="F54" s="100">
        <f t="shared" si="2"/>
        <v>0</v>
      </c>
    </row>
    <row r="55" spans="1:11" s="101" customFormat="1" ht="24" customHeight="1" x14ac:dyDescent="0.25">
      <c r="A55" s="91" t="s">
        <v>83</v>
      </c>
      <c r="B55" s="97" t="s">
        <v>217</v>
      </c>
      <c r="C55" s="99" t="s">
        <v>9</v>
      </c>
      <c r="D55" s="168">
        <v>7</v>
      </c>
      <c r="E55" s="87"/>
      <c r="F55" s="100">
        <f t="shared" si="2"/>
        <v>0</v>
      </c>
    </row>
    <row r="56" spans="1:11" s="101" customFormat="1" ht="24" customHeight="1" x14ac:dyDescent="0.25">
      <c r="A56" s="91" t="s">
        <v>64</v>
      </c>
      <c r="B56" s="97" t="s">
        <v>218</v>
      </c>
      <c r="C56" s="99" t="s">
        <v>9</v>
      </c>
      <c r="D56" s="168">
        <v>5</v>
      </c>
      <c r="E56" s="87"/>
      <c r="F56" s="100">
        <f t="shared" si="2"/>
        <v>0</v>
      </c>
    </row>
    <row r="57" spans="1:11" s="101" customFormat="1" ht="24" customHeight="1" x14ac:dyDescent="0.25">
      <c r="A57" s="91" t="s">
        <v>65</v>
      </c>
      <c r="B57" s="97" t="s">
        <v>61</v>
      </c>
      <c r="C57" s="99" t="s">
        <v>9</v>
      </c>
      <c r="D57" s="168">
        <v>12</v>
      </c>
      <c r="E57" s="87"/>
      <c r="F57" s="100">
        <f t="shared" si="2"/>
        <v>0</v>
      </c>
    </row>
    <row r="58" spans="1:11" s="101" customFormat="1" ht="24" customHeight="1" x14ac:dyDescent="0.25">
      <c r="A58" s="91" t="s">
        <v>66</v>
      </c>
      <c r="B58" s="97" t="s">
        <v>62</v>
      </c>
      <c r="C58" s="99" t="s">
        <v>9</v>
      </c>
      <c r="D58" s="168">
        <v>12</v>
      </c>
      <c r="E58" s="87"/>
      <c r="F58" s="100">
        <f t="shared" si="2"/>
        <v>0</v>
      </c>
    </row>
    <row r="59" spans="1:11" s="101" customFormat="1" ht="24" customHeight="1" x14ac:dyDescent="0.25">
      <c r="A59" s="91" t="s">
        <v>67</v>
      </c>
      <c r="B59" s="97" t="s">
        <v>84</v>
      </c>
      <c r="C59" s="99" t="s">
        <v>63</v>
      </c>
      <c r="D59" s="168">
        <v>3</v>
      </c>
      <c r="E59" s="87"/>
      <c r="F59" s="100">
        <f t="shared" si="2"/>
        <v>0</v>
      </c>
    </row>
    <row r="60" spans="1:11" s="101" customFormat="1" ht="24" customHeight="1" x14ac:dyDescent="0.25">
      <c r="A60" s="91"/>
      <c r="B60" s="97"/>
      <c r="C60" s="99"/>
      <c r="D60" s="152"/>
      <c r="E60" s="115"/>
      <c r="F60" s="100"/>
      <c r="G60" s="112"/>
      <c r="H60" s="112"/>
      <c r="I60" s="112"/>
      <c r="J60" s="112"/>
      <c r="K60" s="112"/>
    </row>
    <row r="61" spans="1:11" s="120" customFormat="1" ht="24" customHeight="1" x14ac:dyDescent="0.25">
      <c r="A61" s="92"/>
      <c r="B61" s="122" t="s">
        <v>14</v>
      </c>
      <c r="C61" s="123"/>
      <c r="D61" s="124"/>
      <c r="E61" s="125"/>
      <c r="F61" s="119">
        <f>SUM(F22:F59)</f>
        <v>0</v>
      </c>
      <c r="G61" s="112"/>
      <c r="H61" s="112"/>
      <c r="I61" s="112"/>
      <c r="J61" s="112"/>
      <c r="K61" s="112"/>
    </row>
    <row r="62" spans="1:11" s="101" customFormat="1" ht="24" customHeight="1" thickBot="1" x14ac:dyDescent="0.3">
      <c r="A62" s="93"/>
      <c r="B62" s="126"/>
      <c r="C62" s="127"/>
      <c r="D62" s="162"/>
      <c r="E62" s="128"/>
      <c r="F62" s="129"/>
      <c r="G62" s="112"/>
      <c r="H62" s="112"/>
      <c r="I62" s="112"/>
      <c r="J62" s="112"/>
      <c r="K62" s="112"/>
    </row>
    <row r="63" spans="1:11" s="101" customFormat="1" ht="24" customHeight="1" x14ac:dyDescent="0.25">
      <c r="A63" s="91"/>
      <c r="B63" s="113" t="s">
        <v>34</v>
      </c>
      <c r="C63" s="99"/>
      <c r="D63" s="152"/>
      <c r="E63" s="115"/>
      <c r="F63" s="100"/>
      <c r="G63" s="112"/>
      <c r="H63" s="112"/>
      <c r="I63" s="112"/>
      <c r="J63" s="112"/>
      <c r="K63" s="112"/>
    </row>
    <row r="64" spans="1:11" s="101" customFormat="1" ht="24" customHeight="1" x14ac:dyDescent="0.25">
      <c r="A64" s="91" t="s">
        <v>45</v>
      </c>
      <c r="B64" s="97" t="s">
        <v>36</v>
      </c>
      <c r="C64" s="99" t="s">
        <v>27</v>
      </c>
      <c r="D64" s="152">
        <v>1</v>
      </c>
      <c r="E64" s="87"/>
      <c r="F64" s="100">
        <f t="shared" ref="F64:F74" si="5">E64*D64</f>
        <v>0</v>
      </c>
      <c r="G64" s="112"/>
      <c r="H64" s="112"/>
      <c r="I64" s="112"/>
      <c r="J64" s="112"/>
      <c r="K64" s="112"/>
    </row>
    <row r="65" spans="1:11" s="101" customFormat="1" ht="36" x14ac:dyDescent="0.25">
      <c r="A65" s="91" t="s">
        <v>46</v>
      </c>
      <c r="B65" s="97" t="s">
        <v>206</v>
      </c>
      <c r="C65" s="99" t="s">
        <v>27</v>
      </c>
      <c r="D65" s="152">
        <v>1</v>
      </c>
      <c r="E65" s="87"/>
      <c r="F65" s="100">
        <f t="shared" ref="F65" si="6">E65*D65</f>
        <v>0</v>
      </c>
      <c r="G65" s="112"/>
      <c r="H65" s="112"/>
      <c r="I65" s="112"/>
      <c r="J65" s="112"/>
      <c r="K65" s="112"/>
    </row>
    <row r="66" spans="1:11" s="101" customFormat="1" ht="24" customHeight="1" x14ac:dyDescent="0.25">
      <c r="A66" s="91" t="s">
        <v>48</v>
      </c>
      <c r="B66" s="97" t="s">
        <v>38</v>
      </c>
      <c r="C66" s="99" t="s">
        <v>9</v>
      </c>
      <c r="D66" s="152">
        <v>236</v>
      </c>
      <c r="E66" s="87"/>
      <c r="F66" s="100">
        <f t="shared" si="5"/>
        <v>0</v>
      </c>
      <c r="G66" s="112"/>
      <c r="H66" s="112"/>
      <c r="I66" s="112"/>
      <c r="J66" s="112"/>
      <c r="K66" s="112"/>
    </row>
    <row r="67" spans="1:11" s="101" customFormat="1" ht="24" customHeight="1" x14ac:dyDescent="0.25">
      <c r="A67" s="91" t="s">
        <v>49</v>
      </c>
      <c r="B67" s="97" t="s">
        <v>203</v>
      </c>
      <c r="C67" s="99" t="s">
        <v>23</v>
      </c>
      <c r="D67" s="152">
        <v>120</v>
      </c>
      <c r="E67" s="87"/>
      <c r="F67" s="100">
        <f t="shared" ref="F67" si="7">E67*D67</f>
        <v>0</v>
      </c>
      <c r="G67" s="112"/>
      <c r="H67" s="112"/>
      <c r="I67" s="112"/>
      <c r="J67" s="112"/>
      <c r="K67" s="112"/>
    </row>
    <row r="68" spans="1:11" s="101" customFormat="1" ht="24" customHeight="1" x14ac:dyDescent="0.25">
      <c r="A68" s="91" t="s">
        <v>51</v>
      </c>
      <c r="B68" s="97" t="s">
        <v>202</v>
      </c>
      <c r="C68" s="99" t="s">
        <v>23</v>
      </c>
      <c r="D68" s="152">
        <v>1090</v>
      </c>
      <c r="E68" s="87"/>
      <c r="F68" s="100">
        <f t="shared" si="5"/>
        <v>0</v>
      </c>
      <c r="G68" s="112"/>
      <c r="H68" s="112"/>
      <c r="I68" s="112"/>
      <c r="J68" s="112"/>
      <c r="K68" s="112"/>
    </row>
    <row r="69" spans="1:11" s="101" customFormat="1" ht="24" customHeight="1" x14ac:dyDescent="0.25">
      <c r="A69" s="91" t="s">
        <v>52</v>
      </c>
      <c r="B69" s="97" t="s">
        <v>205</v>
      </c>
      <c r="C69" s="99" t="s">
        <v>23</v>
      </c>
      <c r="D69" s="152">
        <v>145</v>
      </c>
      <c r="E69" s="87"/>
      <c r="F69" s="100">
        <f t="shared" ref="F69" si="8">E69*D69</f>
        <v>0</v>
      </c>
      <c r="G69" s="112"/>
      <c r="H69" s="112"/>
      <c r="I69" s="112"/>
      <c r="J69" s="112"/>
      <c r="K69" s="112"/>
    </row>
    <row r="70" spans="1:11" s="101" customFormat="1" ht="24" customHeight="1" x14ac:dyDescent="0.25">
      <c r="A70" s="91" t="s">
        <v>174</v>
      </c>
      <c r="B70" s="97" t="s">
        <v>172</v>
      </c>
      <c r="C70" s="99" t="s">
        <v>9</v>
      </c>
      <c r="D70" s="152">
        <v>460</v>
      </c>
      <c r="E70" s="87"/>
      <c r="F70" s="100">
        <f t="shared" si="5"/>
        <v>0</v>
      </c>
      <c r="G70" s="112"/>
      <c r="H70" s="112"/>
      <c r="I70" s="112"/>
      <c r="J70" s="112"/>
      <c r="K70" s="112"/>
    </row>
    <row r="71" spans="1:11" s="101" customFormat="1" ht="24" customHeight="1" x14ac:dyDescent="0.25">
      <c r="A71" s="91" t="s">
        <v>175</v>
      </c>
      <c r="B71" s="97" t="s">
        <v>192</v>
      </c>
      <c r="C71" s="99" t="s">
        <v>9</v>
      </c>
      <c r="D71" s="152">
        <v>12</v>
      </c>
      <c r="E71" s="87"/>
      <c r="F71" s="100">
        <f t="shared" ref="F71" si="9">E71*D71</f>
        <v>0</v>
      </c>
      <c r="G71" s="112"/>
      <c r="H71" s="112"/>
      <c r="I71" s="112"/>
      <c r="J71" s="112"/>
      <c r="K71" s="112"/>
    </row>
    <row r="72" spans="1:11" s="101" customFormat="1" ht="24" customHeight="1" x14ac:dyDescent="0.25">
      <c r="A72" s="91" t="s">
        <v>176</v>
      </c>
      <c r="B72" s="97" t="s">
        <v>39</v>
      </c>
      <c r="C72" s="99" t="s">
        <v>23</v>
      </c>
      <c r="D72" s="152">
        <v>2340</v>
      </c>
      <c r="E72" s="87"/>
      <c r="F72" s="100">
        <f t="shared" si="5"/>
        <v>0</v>
      </c>
      <c r="G72" s="112"/>
      <c r="H72" s="112"/>
      <c r="I72" s="112"/>
      <c r="J72" s="112"/>
      <c r="K72" s="112"/>
    </row>
    <row r="73" spans="1:11" s="101" customFormat="1" ht="24" customHeight="1" x14ac:dyDescent="0.25">
      <c r="A73" s="91" t="s">
        <v>177</v>
      </c>
      <c r="B73" s="97" t="s">
        <v>40</v>
      </c>
      <c r="C73" s="99" t="s">
        <v>9</v>
      </c>
      <c r="D73" s="152">
        <v>158</v>
      </c>
      <c r="E73" s="87"/>
      <c r="F73" s="100">
        <f t="shared" si="5"/>
        <v>0</v>
      </c>
      <c r="G73" s="112"/>
      <c r="H73" s="112"/>
      <c r="I73" s="112"/>
      <c r="J73" s="112"/>
      <c r="K73" s="112"/>
    </row>
    <row r="74" spans="1:11" s="101" customFormat="1" ht="24" customHeight="1" x14ac:dyDescent="0.25">
      <c r="A74" s="91" t="s">
        <v>178</v>
      </c>
      <c r="B74" s="97" t="s">
        <v>173</v>
      </c>
      <c r="C74" s="99" t="s">
        <v>63</v>
      </c>
      <c r="D74" s="152">
        <v>1</v>
      </c>
      <c r="E74" s="87"/>
      <c r="F74" s="100">
        <f t="shared" si="5"/>
        <v>0</v>
      </c>
      <c r="G74" s="112"/>
      <c r="H74" s="112"/>
      <c r="I74" s="112"/>
      <c r="J74" s="112"/>
      <c r="K74" s="112"/>
    </row>
    <row r="75" spans="1:11" s="101" customFormat="1" ht="24" customHeight="1" x14ac:dyDescent="0.25">
      <c r="A75" s="91" t="s">
        <v>68</v>
      </c>
      <c r="B75" s="97" t="s">
        <v>85</v>
      </c>
      <c r="C75" s="99" t="s">
        <v>9</v>
      </c>
      <c r="D75" s="168">
        <v>5</v>
      </c>
      <c r="E75" s="87"/>
      <c r="F75" s="100">
        <f>E75*D75</f>
        <v>0</v>
      </c>
    </row>
    <row r="76" spans="1:11" s="101" customFormat="1" ht="24" customHeight="1" x14ac:dyDescent="0.25">
      <c r="A76" s="91" t="s">
        <v>69</v>
      </c>
      <c r="B76" s="97" t="s">
        <v>225</v>
      </c>
      <c r="C76" s="99" t="s">
        <v>226</v>
      </c>
      <c r="D76" s="168">
        <v>15</v>
      </c>
      <c r="E76" s="87"/>
      <c r="F76" s="100">
        <f t="shared" ref="F76:F90" si="10">E76*D76</f>
        <v>0</v>
      </c>
    </row>
    <row r="77" spans="1:11" s="101" customFormat="1" ht="24" customHeight="1" x14ac:dyDescent="0.25">
      <c r="A77" s="91" t="s">
        <v>70</v>
      </c>
      <c r="B77" s="97" t="s">
        <v>209</v>
      </c>
      <c r="C77" s="99" t="s">
        <v>9</v>
      </c>
      <c r="D77" s="168">
        <v>6</v>
      </c>
      <c r="E77" s="87"/>
      <c r="F77" s="100">
        <f t="shared" si="10"/>
        <v>0</v>
      </c>
    </row>
    <row r="78" spans="1:11" s="101" customFormat="1" ht="24" customHeight="1" x14ac:dyDescent="0.25">
      <c r="A78" s="91" t="s">
        <v>71</v>
      </c>
      <c r="B78" s="97" t="s">
        <v>210</v>
      </c>
      <c r="C78" s="99" t="s">
        <v>9</v>
      </c>
      <c r="D78" s="168">
        <v>26</v>
      </c>
      <c r="E78" s="87"/>
      <c r="F78" s="100">
        <f t="shared" si="10"/>
        <v>0</v>
      </c>
    </row>
    <row r="79" spans="1:11" s="101" customFormat="1" ht="24" customHeight="1" x14ac:dyDescent="0.25">
      <c r="A79" s="91" t="s">
        <v>72</v>
      </c>
      <c r="B79" s="97" t="s">
        <v>211</v>
      </c>
      <c r="C79" s="99" t="s">
        <v>9</v>
      </c>
      <c r="D79" s="168">
        <v>11</v>
      </c>
      <c r="E79" s="87"/>
      <c r="F79" s="100">
        <f t="shared" si="10"/>
        <v>0</v>
      </c>
    </row>
    <row r="80" spans="1:11" s="101" customFormat="1" ht="24" customHeight="1" x14ac:dyDescent="0.25">
      <c r="A80" s="91" t="s">
        <v>73</v>
      </c>
      <c r="B80" s="97" t="s">
        <v>212</v>
      </c>
      <c r="C80" s="99" t="s">
        <v>9</v>
      </c>
      <c r="D80" s="168">
        <v>2</v>
      </c>
      <c r="E80" s="87"/>
      <c r="F80" s="100">
        <f t="shared" si="10"/>
        <v>0</v>
      </c>
    </row>
    <row r="81" spans="1:11" s="101" customFormat="1" ht="24" customHeight="1" x14ac:dyDescent="0.25">
      <c r="A81" s="91" t="s">
        <v>150</v>
      </c>
      <c r="B81" s="97" t="s">
        <v>213</v>
      </c>
      <c r="C81" s="99" t="s">
        <v>9</v>
      </c>
      <c r="D81" s="168">
        <v>9</v>
      </c>
      <c r="E81" s="87"/>
      <c r="F81" s="100">
        <f t="shared" si="10"/>
        <v>0</v>
      </c>
    </row>
    <row r="82" spans="1:11" s="101" customFormat="1" ht="24" customHeight="1" x14ac:dyDescent="0.25">
      <c r="A82" s="91" t="s">
        <v>151</v>
      </c>
      <c r="B82" s="97" t="s">
        <v>214</v>
      </c>
      <c r="C82" s="99" t="s">
        <v>9</v>
      </c>
      <c r="D82" s="168">
        <v>0</v>
      </c>
      <c r="E82" s="87"/>
      <c r="F82" s="100">
        <f t="shared" si="10"/>
        <v>0</v>
      </c>
    </row>
    <row r="83" spans="1:11" s="101" customFormat="1" ht="24" customHeight="1" x14ac:dyDescent="0.25">
      <c r="A83" s="91" t="s">
        <v>152</v>
      </c>
      <c r="B83" s="97" t="s">
        <v>215</v>
      </c>
      <c r="C83" s="99" t="s">
        <v>9</v>
      </c>
      <c r="D83" s="168">
        <v>5</v>
      </c>
      <c r="E83" s="87"/>
      <c r="F83" s="100">
        <f t="shared" si="10"/>
        <v>0</v>
      </c>
    </row>
    <row r="84" spans="1:11" s="101" customFormat="1" ht="24" customHeight="1" x14ac:dyDescent="0.25">
      <c r="A84" s="91" t="s">
        <v>153</v>
      </c>
      <c r="B84" s="97" t="s">
        <v>227</v>
      </c>
      <c r="C84" s="99" t="s">
        <v>9</v>
      </c>
      <c r="D84" s="168">
        <v>54</v>
      </c>
      <c r="E84" s="87"/>
      <c r="F84" s="100">
        <f t="shared" si="10"/>
        <v>0</v>
      </c>
    </row>
    <row r="85" spans="1:11" s="101" customFormat="1" ht="24" customHeight="1" x14ac:dyDescent="0.25">
      <c r="A85" s="91" t="s">
        <v>154</v>
      </c>
      <c r="B85" s="97" t="s">
        <v>228</v>
      </c>
      <c r="C85" s="99" t="s">
        <v>9</v>
      </c>
      <c r="D85" s="168">
        <v>7</v>
      </c>
      <c r="E85" s="87"/>
      <c r="F85" s="100">
        <f t="shared" si="10"/>
        <v>0</v>
      </c>
    </row>
    <row r="86" spans="1:11" s="101" customFormat="1" ht="24" customHeight="1" x14ac:dyDescent="0.25">
      <c r="A86" s="91" t="s">
        <v>155</v>
      </c>
      <c r="B86" s="97" t="s">
        <v>218</v>
      </c>
      <c r="C86" s="99" t="s">
        <v>9</v>
      </c>
      <c r="D86" s="168">
        <v>5</v>
      </c>
      <c r="E86" s="87"/>
      <c r="F86" s="100">
        <f t="shared" si="10"/>
        <v>0</v>
      </c>
    </row>
    <row r="87" spans="1:11" s="101" customFormat="1" ht="24" customHeight="1" x14ac:dyDescent="0.25">
      <c r="A87" s="91" t="s">
        <v>156</v>
      </c>
      <c r="B87" s="97" t="s">
        <v>61</v>
      </c>
      <c r="C87" s="99" t="s">
        <v>9</v>
      </c>
      <c r="D87" s="168">
        <v>12</v>
      </c>
      <c r="E87" s="87"/>
      <c r="F87" s="100">
        <f t="shared" si="10"/>
        <v>0</v>
      </c>
    </row>
    <row r="88" spans="1:11" s="101" customFormat="1" ht="24" customHeight="1" x14ac:dyDescent="0.25">
      <c r="A88" s="91" t="s">
        <v>157</v>
      </c>
      <c r="B88" s="97" t="s">
        <v>62</v>
      </c>
      <c r="C88" s="99" t="s">
        <v>9</v>
      </c>
      <c r="D88" s="168">
        <v>12</v>
      </c>
      <c r="E88" s="87"/>
      <c r="F88" s="100">
        <f t="shared" si="10"/>
        <v>0</v>
      </c>
    </row>
    <row r="89" spans="1:11" s="101" customFormat="1" ht="24" customHeight="1" x14ac:dyDescent="0.25">
      <c r="A89" s="91" t="s">
        <v>158</v>
      </c>
      <c r="B89" s="97" t="s">
        <v>229</v>
      </c>
      <c r="C89" s="99" t="s">
        <v>9</v>
      </c>
      <c r="D89" s="168">
        <v>5</v>
      </c>
      <c r="E89" s="87"/>
      <c r="F89" s="100">
        <f>E89*D89</f>
        <v>0</v>
      </c>
    </row>
    <row r="90" spans="1:11" s="101" customFormat="1" ht="24" customHeight="1" x14ac:dyDescent="0.25">
      <c r="A90" s="91" t="s">
        <v>159</v>
      </c>
      <c r="B90" s="97" t="s">
        <v>84</v>
      </c>
      <c r="C90" s="99" t="s">
        <v>63</v>
      </c>
      <c r="D90" s="168">
        <v>3</v>
      </c>
      <c r="E90" s="87"/>
      <c r="F90" s="100">
        <f t="shared" si="10"/>
        <v>0</v>
      </c>
    </row>
    <row r="91" spans="1:11" s="101" customFormat="1" ht="24" customHeight="1" x14ac:dyDescent="0.25">
      <c r="A91" s="91"/>
      <c r="B91" s="97"/>
      <c r="C91" s="99"/>
      <c r="D91" s="152"/>
      <c r="E91" s="115"/>
      <c r="F91" s="100"/>
      <c r="G91" s="112"/>
      <c r="H91" s="112"/>
      <c r="I91" s="112"/>
      <c r="J91" s="112"/>
      <c r="K91" s="112"/>
    </row>
    <row r="92" spans="1:11" s="120" customFormat="1" ht="24" customHeight="1" x14ac:dyDescent="0.25">
      <c r="A92" s="92"/>
      <c r="B92" s="130" t="s">
        <v>43</v>
      </c>
      <c r="C92" s="131"/>
      <c r="D92" s="124"/>
      <c r="E92" s="132"/>
      <c r="F92" s="133">
        <f>SUM(F63:F91)</f>
        <v>0</v>
      </c>
      <c r="G92" s="112"/>
      <c r="H92" s="112"/>
      <c r="I92" s="112"/>
      <c r="J92" s="112"/>
      <c r="K92" s="112"/>
    </row>
    <row r="93" spans="1:11" s="101" customFormat="1" ht="24" customHeight="1" thickBot="1" x14ac:dyDescent="0.3">
      <c r="A93" s="93"/>
      <c r="B93" s="126"/>
      <c r="C93" s="127"/>
      <c r="D93" s="162"/>
      <c r="E93" s="128"/>
      <c r="F93" s="129"/>
      <c r="G93" s="112"/>
      <c r="H93" s="112"/>
      <c r="I93" s="112"/>
      <c r="J93" s="112"/>
      <c r="K93" s="112"/>
    </row>
    <row r="94" spans="1:11" s="101" customFormat="1" ht="24" customHeight="1" x14ac:dyDescent="0.25">
      <c r="A94" s="94"/>
      <c r="B94" s="134" t="s">
        <v>44</v>
      </c>
      <c r="C94" s="135"/>
      <c r="D94" s="163"/>
      <c r="E94" s="136"/>
      <c r="F94" s="137"/>
      <c r="G94" s="112"/>
      <c r="H94" s="112"/>
      <c r="I94" s="112"/>
      <c r="J94" s="112"/>
      <c r="K94" s="112"/>
    </row>
    <row r="95" spans="1:11" s="101" customFormat="1" ht="24" customHeight="1" x14ac:dyDescent="0.25">
      <c r="A95" s="94" t="s">
        <v>179</v>
      </c>
      <c r="B95" s="97" t="s">
        <v>139</v>
      </c>
      <c r="C95" s="135" t="s">
        <v>9</v>
      </c>
      <c r="D95" s="152">
        <v>184</v>
      </c>
      <c r="E95" s="87"/>
      <c r="F95" s="100">
        <f t="shared" ref="F95:F106" si="11">E95*D95</f>
        <v>0</v>
      </c>
      <c r="G95" s="112"/>
      <c r="H95" s="112"/>
      <c r="I95" s="112"/>
      <c r="J95" s="112"/>
      <c r="K95" s="112"/>
    </row>
    <row r="96" spans="1:11" s="101" customFormat="1" ht="36" x14ac:dyDescent="0.25">
      <c r="A96" s="94" t="s">
        <v>180</v>
      </c>
      <c r="B96" s="97" t="s">
        <v>193</v>
      </c>
      <c r="C96" s="135" t="s">
        <v>27</v>
      </c>
      <c r="D96" s="152">
        <v>1</v>
      </c>
      <c r="E96" s="87"/>
      <c r="F96" s="100">
        <f t="shared" si="11"/>
        <v>0</v>
      </c>
      <c r="G96" s="112"/>
      <c r="H96" s="112"/>
      <c r="I96" s="112"/>
      <c r="J96" s="112"/>
      <c r="K96" s="112"/>
    </row>
    <row r="97" spans="1:11" s="101" customFormat="1" ht="24" customHeight="1" x14ac:dyDescent="0.25">
      <c r="A97" s="94" t="s">
        <v>181</v>
      </c>
      <c r="B97" s="97" t="s">
        <v>47</v>
      </c>
      <c r="C97" s="135" t="s">
        <v>27</v>
      </c>
      <c r="D97" s="152">
        <v>1</v>
      </c>
      <c r="E97" s="87"/>
      <c r="F97" s="100">
        <f t="shared" si="11"/>
        <v>0</v>
      </c>
      <c r="G97" s="112"/>
      <c r="H97" s="112"/>
      <c r="I97" s="112"/>
      <c r="J97" s="112"/>
      <c r="K97" s="112"/>
    </row>
    <row r="98" spans="1:11" s="101" customFormat="1" ht="18" x14ac:dyDescent="0.25">
      <c r="A98" s="94" t="s">
        <v>182</v>
      </c>
      <c r="B98" s="97" t="s">
        <v>194</v>
      </c>
      <c r="C98" s="135" t="s">
        <v>9</v>
      </c>
      <c r="D98" s="152">
        <v>95</v>
      </c>
      <c r="E98" s="87"/>
      <c r="F98" s="100">
        <f t="shared" ref="F98" si="12">E98*D98</f>
        <v>0</v>
      </c>
      <c r="G98" s="112"/>
      <c r="H98" s="112"/>
      <c r="I98" s="112"/>
      <c r="J98" s="112"/>
      <c r="K98" s="112"/>
    </row>
    <row r="99" spans="1:11" s="101" customFormat="1" ht="18" x14ac:dyDescent="0.25">
      <c r="A99" s="94" t="s">
        <v>183</v>
      </c>
      <c r="B99" s="97" t="s">
        <v>195</v>
      </c>
      <c r="C99" s="135" t="s">
        <v>9</v>
      </c>
      <c r="D99" s="152">
        <v>26</v>
      </c>
      <c r="E99" s="87"/>
      <c r="F99" s="100">
        <f t="shared" ref="F99:F100" si="13">E99*D99</f>
        <v>0</v>
      </c>
      <c r="G99" s="112"/>
      <c r="H99" s="112"/>
      <c r="I99" s="112"/>
      <c r="J99" s="112"/>
      <c r="K99" s="112"/>
    </row>
    <row r="100" spans="1:11" s="101" customFormat="1" ht="18" x14ac:dyDescent="0.25">
      <c r="A100" s="94" t="s">
        <v>230</v>
      </c>
      <c r="B100" s="97" t="s">
        <v>196</v>
      </c>
      <c r="C100" s="135" t="s">
        <v>9</v>
      </c>
      <c r="D100" s="152">
        <v>6</v>
      </c>
      <c r="E100" s="87"/>
      <c r="F100" s="100">
        <f t="shared" si="13"/>
        <v>0</v>
      </c>
      <c r="G100" s="112"/>
      <c r="H100" s="112"/>
      <c r="I100" s="112"/>
      <c r="J100" s="112"/>
      <c r="K100" s="112"/>
    </row>
    <row r="101" spans="1:11" s="101" customFormat="1" ht="18" x14ac:dyDescent="0.25">
      <c r="A101" s="94" t="s">
        <v>231</v>
      </c>
      <c r="B101" s="97" t="s">
        <v>197</v>
      </c>
      <c r="C101" s="135" t="s">
        <v>27</v>
      </c>
      <c r="D101" s="152">
        <v>1</v>
      </c>
      <c r="E101" s="87"/>
      <c r="F101" s="100">
        <f t="shared" si="11"/>
        <v>0</v>
      </c>
      <c r="G101" s="112"/>
      <c r="H101" s="112"/>
      <c r="I101" s="112"/>
      <c r="J101" s="112"/>
      <c r="K101" s="112"/>
    </row>
    <row r="102" spans="1:11" s="101" customFormat="1" ht="21" x14ac:dyDescent="0.25">
      <c r="A102" s="94" t="s">
        <v>232</v>
      </c>
      <c r="B102" s="97" t="s">
        <v>207</v>
      </c>
      <c r="C102" s="98" t="s">
        <v>50</v>
      </c>
      <c r="D102" s="152">
        <v>2600</v>
      </c>
      <c r="E102" s="87"/>
      <c r="F102" s="100">
        <f t="shared" si="11"/>
        <v>0</v>
      </c>
      <c r="G102" s="112"/>
      <c r="H102" s="112"/>
      <c r="I102" s="112"/>
      <c r="J102" s="112"/>
      <c r="K102" s="112"/>
    </row>
    <row r="103" spans="1:11" s="101" customFormat="1" ht="24" customHeight="1" x14ac:dyDescent="0.25">
      <c r="A103" s="94" t="s">
        <v>233</v>
      </c>
      <c r="B103" s="97" t="s">
        <v>138</v>
      </c>
      <c r="C103" s="135" t="s">
        <v>27</v>
      </c>
      <c r="D103" s="152">
        <v>1</v>
      </c>
      <c r="E103" s="87"/>
      <c r="F103" s="100">
        <f t="shared" si="11"/>
        <v>0</v>
      </c>
      <c r="G103" s="112"/>
      <c r="H103" s="112"/>
      <c r="I103" s="112"/>
      <c r="J103" s="112"/>
      <c r="K103" s="112"/>
    </row>
    <row r="104" spans="1:11" s="101" customFormat="1" ht="24" customHeight="1" x14ac:dyDescent="0.25">
      <c r="A104" s="94" t="s">
        <v>234</v>
      </c>
      <c r="B104" s="97" t="s">
        <v>137</v>
      </c>
      <c r="C104" s="99" t="s">
        <v>27</v>
      </c>
      <c r="D104" s="152">
        <v>1</v>
      </c>
      <c r="E104" s="87"/>
      <c r="F104" s="100">
        <f t="shared" si="11"/>
        <v>0</v>
      </c>
      <c r="G104" s="112"/>
      <c r="H104" s="112"/>
      <c r="I104" s="112"/>
      <c r="J104" s="112"/>
      <c r="K104" s="112"/>
    </row>
    <row r="105" spans="1:11" s="101" customFormat="1" ht="24" customHeight="1" x14ac:dyDescent="0.25">
      <c r="A105" s="94" t="s">
        <v>235</v>
      </c>
      <c r="B105" s="97" t="s">
        <v>53</v>
      </c>
      <c r="C105" s="99" t="s">
        <v>27</v>
      </c>
      <c r="D105" s="152">
        <v>1</v>
      </c>
      <c r="E105" s="87"/>
      <c r="F105" s="100">
        <f t="shared" si="11"/>
        <v>0</v>
      </c>
      <c r="G105" s="112"/>
      <c r="H105" s="112"/>
      <c r="I105" s="112"/>
      <c r="J105" s="112"/>
      <c r="K105" s="112"/>
    </row>
    <row r="106" spans="1:11" s="101" customFormat="1" ht="24" customHeight="1" x14ac:dyDescent="0.25">
      <c r="A106" s="94" t="s">
        <v>236</v>
      </c>
      <c r="B106" s="97" t="s">
        <v>54</v>
      </c>
      <c r="C106" s="99" t="s">
        <v>27</v>
      </c>
      <c r="D106" s="152">
        <v>1</v>
      </c>
      <c r="E106" s="87"/>
      <c r="F106" s="100">
        <f t="shared" si="11"/>
        <v>0</v>
      </c>
      <c r="G106" s="112"/>
      <c r="H106" s="112"/>
      <c r="I106" s="112"/>
      <c r="J106" s="112"/>
      <c r="K106" s="112"/>
    </row>
    <row r="107" spans="1:11" s="101" customFormat="1" ht="24" customHeight="1" x14ac:dyDescent="0.25">
      <c r="A107" s="91"/>
      <c r="B107" s="97"/>
      <c r="C107" s="99"/>
      <c r="D107" s="152"/>
      <c r="E107" s="114"/>
      <c r="F107" s="100"/>
      <c r="G107" s="112"/>
      <c r="H107" s="112"/>
      <c r="I107" s="112"/>
      <c r="J107" s="112"/>
      <c r="K107" s="112"/>
    </row>
    <row r="108" spans="1:11" s="120" customFormat="1" ht="24" customHeight="1" x14ac:dyDescent="0.25">
      <c r="A108" s="92"/>
      <c r="B108" s="130" t="s">
        <v>55</v>
      </c>
      <c r="C108" s="131"/>
      <c r="D108" s="124"/>
      <c r="E108" s="138"/>
      <c r="F108" s="133">
        <f>SUM(F94:F107)</f>
        <v>0</v>
      </c>
      <c r="G108" s="112"/>
      <c r="H108" s="112"/>
      <c r="I108" s="112"/>
      <c r="J108" s="112"/>
      <c r="K108" s="112"/>
    </row>
    <row r="109" spans="1:11" s="101" customFormat="1" ht="24" customHeight="1" x14ac:dyDescent="0.25">
      <c r="A109" s="95"/>
      <c r="B109" s="139"/>
      <c r="C109" s="140"/>
      <c r="D109" s="164"/>
      <c r="E109" s="141"/>
      <c r="F109" s="142"/>
      <c r="G109" s="112"/>
      <c r="H109" s="112"/>
      <c r="I109" s="112"/>
      <c r="J109" s="112"/>
      <c r="K109" s="112"/>
    </row>
    <row r="110" spans="1:11" s="101" customFormat="1" ht="24" customHeight="1" x14ac:dyDescent="0.25">
      <c r="A110" s="91"/>
      <c r="B110" s="97"/>
      <c r="C110" s="143"/>
      <c r="D110" s="165"/>
      <c r="E110" s="144"/>
      <c r="F110" s="145"/>
      <c r="G110" s="112"/>
      <c r="H110" s="112"/>
      <c r="I110" s="112"/>
      <c r="J110" s="112"/>
      <c r="K110" s="112"/>
    </row>
    <row r="111" spans="1:11" s="101" customFormat="1" ht="35.1" customHeight="1" x14ac:dyDescent="0.25">
      <c r="A111" s="91"/>
      <c r="B111" s="146" t="s">
        <v>56</v>
      </c>
      <c r="C111" s="143"/>
      <c r="D111" s="165"/>
      <c r="E111" s="241">
        <f>F19+F61</f>
        <v>0</v>
      </c>
      <c r="F111" s="242"/>
      <c r="G111" s="112"/>
      <c r="H111" s="112"/>
      <c r="I111" s="112"/>
      <c r="J111" s="112"/>
      <c r="K111" s="112"/>
    </row>
    <row r="112" spans="1:11" s="101" customFormat="1" ht="35.1" customHeight="1" x14ac:dyDescent="0.25">
      <c r="A112" s="91"/>
      <c r="B112" s="146" t="s">
        <v>43</v>
      </c>
      <c r="C112" s="143"/>
      <c r="D112" s="165"/>
      <c r="E112" s="241">
        <f>F92</f>
        <v>0</v>
      </c>
      <c r="F112" s="242"/>
      <c r="G112" s="112"/>
      <c r="H112" s="112"/>
      <c r="I112" s="112"/>
      <c r="J112" s="112"/>
      <c r="K112" s="112"/>
    </row>
    <row r="113" spans="1:11" s="101" customFormat="1" ht="35.1" customHeight="1" x14ac:dyDescent="0.25">
      <c r="A113" s="91"/>
      <c r="B113" s="146" t="s">
        <v>55</v>
      </c>
      <c r="C113" s="143"/>
      <c r="D113" s="165"/>
      <c r="E113" s="241">
        <f>F108</f>
        <v>0</v>
      </c>
      <c r="F113" s="242"/>
      <c r="G113" s="112"/>
      <c r="H113" s="112"/>
      <c r="I113" s="112"/>
      <c r="J113" s="112"/>
      <c r="K113" s="112"/>
    </row>
    <row r="114" spans="1:11" s="101" customFormat="1" ht="35.1" customHeight="1" x14ac:dyDescent="0.25">
      <c r="A114" s="91"/>
      <c r="B114" s="146" t="s">
        <v>57</v>
      </c>
      <c r="C114" s="143"/>
      <c r="D114" s="165"/>
      <c r="E114" s="241">
        <f>E111+E112+E113</f>
        <v>0</v>
      </c>
      <c r="F114" s="242"/>
      <c r="G114" s="112"/>
      <c r="H114" s="112"/>
      <c r="I114" s="112"/>
      <c r="J114" s="112"/>
      <c r="K114" s="112"/>
    </row>
    <row r="115" spans="1:11" s="101" customFormat="1" ht="24" customHeight="1" x14ac:dyDescent="0.25">
      <c r="A115" s="147"/>
      <c r="B115" s="148"/>
      <c r="C115" s="149"/>
      <c r="D115" s="166"/>
      <c r="E115" s="150"/>
      <c r="F115" s="151"/>
      <c r="G115" s="112"/>
      <c r="H115" s="112"/>
      <c r="I115" s="112"/>
      <c r="J115" s="112"/>
      <c r="K115" s="112"/>
    </row>
    <row r="116" spans="1:11" s="101" customFormat="1" ht="24" customHeight="1" x14ac:dyDescent="0.3">
      <c r="A116" s="96"/>
      <c r="B116" s="243"/>
      <c r="C116" s="243"/>
      <c r="D116" s="153"/>
      <c r="E116" s="6"/>
      <c r="F116" s="13"/>
      <c r="G116" s="112"/>
      <c r="H116" s="112"/>
      <c r="I116" s="112"/>
      <c r="J116" s="112"/>
      <c r="K116" s="112"/>
    </row>
  </sheetData>
  <sheetProtection algorithmName="SHA-512" hashValue="fuQ4ZRV5lPkstXMa9keW89Hp2DtAq247xv7vuYoAQWntHBFuB5GMBQO3mMWIDrWFZ5qcQOuwQvRxcbnfspaxtg==" saltValue="AMYor4CMlZ7PjgWS6RMBoQ==" spinCount="100000" sheet="1" selectLockedCells="1"/>
  <mergeCells count="7">
    <mergeCell ref="E114:F114"/>
    <mergeCell ref="B116:C116"/>
    <mergeCell ref="B1:C1"/>
    <mergeCell ref="B2:C2"/>
    <mergeCell ref="E111:F111"/>
    <mergeCell ref="E112:F112"/>
    <mergeCell ref="E113:F113"/>
  </mergeCells>
  <phoneticPr fontId="24" type="noConversion"/>
  <pageMargins left="0.7" right="0.7" top="0.78740157499999996" bottom="0.78740157499999996" header="0.3" footer="0.3"/>
  <pageSetup paperSize="9" scale="49" fitToHeight="0" orientation="portrait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Krycí list</vt:lpstr>
      <vt:lpstr>Celkem</vt:lpstr>
      <vt:lpstr>Celkem!Oblast_tisku</vt:lpstr>
      <vt:lpstr>'Krycí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2016-02-16T11:56:05Z</dcterms:created>
  <dcterms:modified xsi:type="dcterms:W3CDTF">2020-11-09T14:31:35Z</dcterms:modified>
</cp:coreProperties>
</file>