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Dokumenty\KROS 2022\"/>
    </mc:Choice>
  </mc:AlternateContent>
  <bookViews>
    <workbookView xWindow="0" yWindow="0" windowWidth="0" windowHeight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'Byt - Stavební úpravy byt...'!$C$136:$K$418</definedName>
    <definedName name="_xlnm.Print_Area" localSheetId="1">'Byt - Stavební úpravy byt...'!$C$4:$J$76,'Byt - Stavební úpravy byt...'!$C$82:$J$120,'Byt - Stavební úpravy byt...'!$C$126:$J$418</definedName>
    <definedName name="_xlnm.Print_Titles" localSheetId="1">'Byt - Stavební úpravy byt...'!$136:$136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418"/>
  <c r="BH418"/>
  <c r="BG418"/>
  <c r="BE418"/>
  <c r="T418"/>
  <c r="R418"/>
  <c r="P418"/>
  <c r="BI417"/>
  <c r="BH417"/>
  <c r="BG417"/>
  <c r="BE417"/>
  <c r="T417"/>
  <c r="R417"/>
  <c r="P417"/>
  <c r="BI416"/>
  <c r="BH416"/>
  <c r="BG416"/>
  <c r="BE416"/>
  <c r="T416"/>
  <c r="R416"/>
  <c r="P416"/>
  <c r="BI415"/>
  <c r="BH415"/>
  <c r="BG415"/>
  <c r="BE415"/>
  <c r="T415"/>
  <c r="R415"/>
  <c r="P415"/>
  <c r="BI413"/>
  <c r="BH413"/>
  <c r="BG413"/>
  <c r="BE413"/>
  <c r="T413"/>
  <c r="R413"/>
  <c r="P413"/>
  <c r="BI412"/>
  <c r="BH412"/>
  <c r="BG412"/>
  <c r="BE412"/>
  <c r="T412"/>
  <c r="R412"/>
  <c r="P412"/>
  <c r="BI411"/>
  <c r="BH411"/>
  <c r="BG411"/>
  <c r="BE411"/>
  <c r="T411"/>
  <c r="R411"/>
  <c r="P411"/>
  <c r="BI410"/>
  <c r="BH410"/>
  <c r="BG410"/>
  <c r="BE410"/>
  <c r="T410"/>
  <c r="R410"/>
  <c r="P410"/>
  <c r="BI409"/>
  <c r="BH409"/>
  <c r="BG409"/>
  <c r="BE409"/>
  <c r="T409"/>
  <c r="R409"/>
  <c r="P409"/>
  <c r="BI408"/>
  <c r="BH408"/>
  <c r="BG408"/>
  <c r="BE408"/>
  <c r="T408"/>
  <c r="R408"/>
  <c r="P408"/>
  <c r="BI407"/>
  <c r="BH407"/>
  <c r="BG407"/>
  <c r="BE407"/>
  <c r="T407"/>
  <c r="R407"/>
  <c r="P407"/>
  <c r="BI406"/>
  <c r="BH406"/>
  <c r="BG406"/>
  <c r="BE406"/>
  <c r="T406"/>
  <c r="R406"/>
  <c r="P406"/>
  <c r="BI405"/>
  <c r="BH405"/>
  <c r="BG405"/>
  <c r="BE405"/>
  <c r="T405"/>
  <c r="R405"/>
  <c r="P405"/>
  <c r="BI404"/>
  <c r="BH404"/>
  <c r="BG404"/>
  <c r="BE404"/>
  <c r="T404"/>
  <c r="R404"/>
  <c r="P404"/>
  <c r="BI403"/>
  <c r="BH403"/>
  <c r="BG403"/>
  <c r="BE403"/>
  <c r="T403"/>
  <c r="R403"/>
  <c r="P403"/>
  <c r="BI402"/>
  <c r="BH402"/>
  <c r="BG402"/>
  <c r="BE402"/>
  <c r="T402"/>
  <c r="R402"/>
  <c r="P402"/>
  <c r="BI401"/>
  <c r="BH401"/>
  <c r="BG401"/>
  <c r="BE401"/>
  <c r="T401"/>
  <c r="R401"/>
  <c r="P401"/>
  <c r="BI400"/>
  <c r="BH400"/>
  <c r="BG400"/>
  <c r="BE400"/>
  <c r="T400"/>
  <c r="R400"/>
  <c r="P400"/>
  <c r="BI399"/>
  <c r="BH399"/>
  <c r="BG399"/>
  <c r="BE399"/>
  <c r="T399"/>
  <c r="R399"/>
  <c r="P399"/>
  <c r="BI398"/>
  <c r="BH398"/>
  <c r="BG398"/>
  <c r="BE398"/>
  <c r="T398"/>
  <c r="R398"/>
  <c r="P398"/>
  <c r="BI397"/>
  <c r="BH397"/>
  <c r="BG397"/>
  <c r="BE397"/>
  <c r="T397"/>
  <c r="R397"/>
  <c r="P397"/>
  <c r="BI396"/>
  <c r="BH396"/>
  <c r="BG396"/>
  <c r="BE396"/>
  <c r="T396"/>
  <c r="R396"/>
  <c r="P396"/>
  <c r="BI395"/>
  <c r="BH395"/>
  <c r="BG395"/>
  <c r="BE395"/>
  <c r="T395"/>
  <c r="R395"/>
  <c r="P395"/>
  <c r="BI394"/>
  <c r="BH394"/>
  <c r="BG394"/>
  <c r="BE394"/>
  <c r="T394"/>
  <c r="R394"/>
  <c r="P394"/>
  <c r="BI393"/>
  <c r="BH393"/>
  <c r="BG393"/>
  <c r="BE393"/>
  <c r="T393"/>
  <c r="R393"/>
  <c r="P393"/>
  <c r="BI392"/>
  <c r="BH392"/>
  <c r="BG392"/>
  <c r="BE392"/>
  <c r="T392"/>
  <c r="R392"/>
  <c r="P392"/>
  <c r="BI391"/>
  <c r="BH391"/>
  <c r="BG391"/>
  <c r="BE391"/>
  <c r="T391"/>
  <c r="R391"/>
  <c r="P391"/>
  <c r="BI390"/>
  <c r="BH390"/>
  <c r="BG390"/>
  <c r="BE390"/>
  <c r="T390"/>
  <c r="R390"/>
  <c r="P390"/>
  <c r="BI389"/>
  <c r="BH389"/>
  <c r="BG389"/>
  <c r="BE389"/>
  <c r="T389"/>
  <c r="R389"/>
  <c r="P389"/>
  <c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81"/>
  <c r="BH381"/>
  <c r="BG381"/>
  <c r="BE381"/>
  <c r="T381"/>
  <c r="R381"/>
  <c r="P381"/>
  <c r="BI380"/>
  <c r="BH380"/>
  <c r="BG380"/>
  <c r="BE380"/>
  <c r="T380"/>
  <c r="R380"/>
  <c r="P380"/>
  <c r="BI379"/>
  <c r="BH379"/>
  <c r="BG379"/>
  <c r="BE379"/>
  <c r="T379"/>
  <c r="R379"/>
  <c r="P379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2"/>
  <c r="BH372"/>
  <c r="BG372"/>
  <c r="BE372"/>
  <c r="T372"/>
  <c r="R372"/>
  <c r="P372"/>
  <c r="BI371"/>
  <c r="BH371"/>
  <c r="BG371"/>
  <c r="BE371"/>
  <c r="T371"/>
  <c r="R371"/>
  <c r="P371"/>
  <c r="BI369"/>
  <c r="BH369"/>
  <c r="BG369"/>
  <c r="BE369"/>
  <c r="T369"/>
  <c r="R369"/>
  <c r="P369"/>
  <c r="BI366"/>
  <c r="BH366"/>
  <c r="BG366"/>
  <c r="BE366"/>
  <c r="T366"/>
  <c r="R366"/>
  <c r="P366"/>
  <c r="BI364"/>
  <c r="BH364"/>
  <c r="BG364"/>
  <c r="BE364"/>
  <c r="T364"/>
  <c r="R364"/>
  <c r="P364"/>
  <c r="BI362"/>
  <c r="BH362"/>
  <c r="BG362"/>
  <c r="BE362"/>
  <c r="T362"/>
  <c r="R362"/>
  <c r="P362"/>
  <c r="BI360"/>
  <c r="BH360"/>
  <c r="BG360"/>
  <c r="BE360"/>
  <c r="T360"/>
  <c r="R360"/>
  <c r="P360"/>
  <c r="BI355"/>
  <c r="BH355"/>
  <c r="BG355"/>
  <c r="BE355"/>
  <c r="T355"/>
  <c r="R355"/>
  <c r="P355"/>
  <c r="BI353"/>
  <c r="BH353"/>
  <c r="BG353"/>
  <c r="BE353"/>
  <c r="T353"/>
  <c r="R353"/>
  <c r="P353"/>
  <c r="BI351"/>
  <c r="BH351"/>
  <c r="BG351"/>
  <c r="BE351"/>
  <c r="T351"/>
  <c r="R351"/>
  <c r="P351"/>
  <c r="BI349"/>
  <c r="BH349"/>
  <c r="BG349"/>
  <c r="BE349"/>
  <c r="T349"/>
  <c r="R349"/>
  <c r="P349"/>
  <c r="BI346"/>
  <c r="BH346"/>
  <c r="BG346"/>
  <c r="BE346"/>
  <c r="T346"/>
  <c r="R346"/>
  <c r="P346"/>
  <c r="BI343"/>
  <c r="BH343"/>
  <c r="BG343"/>
  <c r="BE343"/>
  <c r="T343"/>
  <c r="R343"/>
  <c r="P343"/>
  <c r="BI341"/>
  <c r="BH341"/>
  <c r="BG341"/>
  <c r="BE341"/>
  <c r="T341"/>
  <c r="R341"/>
  <c r="P341"/>
  <c r="BI337"/>
  <c r="BH337"/>
  <c r="BG337"/>
  <c r="BE337"/>
  <c r="T337"/>
  <c r="R337"/>
  <c r="P337"/>
  <c r="BI332"/>
  <c r="BH332"/>
  <c r="BG332"/>
  <c r="BE332"/>
  <c r="T332"/>
  <c r="R332"/>
  <c r="P332"/>
  <c r="BI327"/>
  <c r="BH327"/>
  <c r="BG327"/>
  <c r="BE327"/>
  <c r="T327"/>
  <c r="R327"/>
  <c r="P327"/>
  <c r="BI326"/>
  <c r="BH326"/>
  <c r="BG326"/>
  <c r="BE326"/>
  <c r="T326"/>
  <c r="R326"/>
  <c r="P326"/>
  <c r="BI324"/>
  <c r="BH324"/>
  <c r="BG324"/>
  <c r="BE324"/>
  <c r="T324"/>
  <c r="R324"/>
  <c r="P324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5"/>
  <c r="BH315"/>
  <c r="BG315"/>
  <c r="BE315"/>
  <c r="T315"/>
  <c r="R315"/>
  <c r="P315"/>
  <c r="BI313"/>
  <c r="BH313"/>
  <c r="BG313"/>
  <c r="BE313"/>
  <c r="T313"/>
  <c r="R313"/>
  <c r="P313"/>
  <c r="BI311"/>
  <c r="BH311"/>
  <c r="BG311"/>
  <c r="BE311"/>
  <c r="T311"/>
  <c r="R311"/>
  <c r="P311"/>
  <c r="BI309"/>
  <c r="BH309"/>
  <c r="BG309"/>
  <c r="BE309"/>
  <c r="T309"/>
  <c r="R309"/>
  <c r="P309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1"/>
  <c r="BH301"/>
  <c r="BG301"/>
  <c r="BE301"/>
  <c r="T301"/>
  <c r="R301"/>
  <c r="P301"/>
  <c r="BI299"/>
  <c r="BH299"/>
  <c r="BG299"/>
  <c r="BE299"/>
  <c r="T299"/>
  <c r="R299"/>
  <c r="P299"/>
  <c r="BI297"/>
  <c r="BH297"/>
  <c r="BG297"/>
  <c r="BE297"/>
  <c r="T297"/>
  <c r="R297"/>
  <c r="P297"/>
  <c r="BI296"/>
  <c r="BH296"/>
  <c r="BG296"/>
  <c r="BE296"/>
  <c r="T296"/>
  <c r="R296"/>
  <c r="P296"/>
  <c r="BI294"/>
  <c r="BH294"/>
  <c r="BG294"/>
  <c r="BE294"/>
  <c r="T294"/>
  <c r="R294"/>
  <c r="P294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2"/>
  <c r="BH222"/>
  <c r="BG222"/>
  <c r="BE222"/>
  <c r="T222"/>
  <c r="R222"/>
  <c r="P222"/>
  <c r="BI218"/>
  <c r="BH218"/>
  <c r="BG218"/>
  <c r="BE218"/>
  <c r="T218"/>
  <c r="R218"/>
  <c r="P218"/>
  <c r="BI216"/>
  <c r="BH216"/>
  <c r="BG216"/>
  <c r="BE216"/>
  <c r="T216"/>
  <c r="R216"/>
  <c r="P216"/>
  <c r="BI213"/>
  <c r="BH213"/>
  <c r="BG213"/>
  <c r="BE213"/>
  <c r="T213"/>
  <c r="T212"/>
  <c r="R213"/>
  <c r="R212"/>
  <c r="P213"/>
  <c r="P212"/>
  <c r="BI211"/>
  <c r="BH211"/>
  <c r="BG211"/>
  <c r="BE211"/>
  <c r="T211"/>
  <c r="R211"/>
  <c r="P211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88"/>
  <c r="BH188"/>
  <c r="BG188"/>
  <c r="BE188"/>
  <c r="T188"/>
  <c r="R188"/>
  <c r="P188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3"/>
  <c r="BH163"/>
  <c r="BG163"/>
  <c r="BE163"/>
  <c r="T163"/>
  <c r="R163"/>
  <c r="P163"/>
  <c r="BI161"/>
  <c r="BH161"/>
  <c r="BG161"/>
  <c r="BE161"/>
  <c r="T161"/>
  <c r="R161"/>
  <c r="P161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49"/>
  <c r="BH149"/>
  <c r="BG149"/>
  <c r="BE149"/>
  <c r="T149"/>
  <c r="T148"/>
  <c r="R149"/>
  <c r="R148"/>
  <c r="P149"/>
  <c r="P148"/>
  <c r="BI146"/>
  <c r="BH146"/>
  <c r="BG146"/>
  <c r="BE146"/>
  <c r="T146"/>
  <c r="R146"/>
  <c r="P146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0"/>
  <c r="J89"/>
  <c r="F89"/>
  <c r="F87"/>
  <c r="E85"/>
  <c r="J16"/>
  <c r="E16"/>
  <c r="F134"/>
  <c r="J15"/>
  <c r="J10"/>
  <c r="J131"/>
  <c i="1" r="L90"/>
  <c r="AM90"/>
  <c r="AM89"/>
  <c r="L89"/>
  <c r="AM87"/>
  <c r="L87"/>
  <c r="L85"/>
  <c r="L84"/>
  <c i="2" r="BK415"/>
  <c r="BK412"/>
  <c r="BK408"/>
  <c r="BK403"/>
  <c r="BK418"/>
  <c r="BK417"/>
  <c r="J412"/>
  <c r="BK409"/>
  <c r="BK404"/>
  <c r="J401"/>
  <c r="J396"/>
  <c r="BK392"/>
  <c r="J388"/>
  <c r="BK384"/>
  <c r="J380"/>
  <c r="J376"/>
  <c r="J371"/>
  <c r="BK360"/>
  <c r="J351"/>
  <c r="J343"/>
  <c r="J326"/>
  <c r="J317"/>
  <c r="BK309"/>
  <c r="BK305"/>
  <c r="J297"/>
  <c r="J291"/>
  <c r="BK286"/>
  <c r="J282"/>
  <c r="BK279"/>
  <c r="J271"/>
  <c r="J267"/>
  <c r="BK263"/>
  <c r="BK258"/>
  <c r="J255"/>
  <c r="BK250"/>
  <c r="J246"/>
  <c r="J243"/>
  <c r="BK237"/>
  <c r="BK234"/>
  <c r="J230"/>
  <c r="J227"/>
  <c r="BK218"/>
  <c r="J211"/>
  <c r="BK207"/>
  <c r="BK202"/>
  <c r="BK196"/>
  <c r="J188"/>
  <c r="BK184"/>
  <c r="J179"/>
  <c r="BK172"/>
  <c r="BK170"/>
  <c r="BK157"/>
  <c r="J151"/>
  <c r="J140"/>
  <c r="BK396"/>
  <c r="J392"/>
  <c r="J389"/>
  <c r="J385"/>
  <c r="BK380"/>
  <c r="BK376"/>
  <c r="BK371"/>
  <c r="J364"/>
  <c r="J355"/>
  <c r="BK349"/>
  <c r="BK341"/>
  <c r="J327"/>
  <c r="J319"/>
  <c r="BK315"/>
  <c r="J309"/>
  <c r="J305"/>
  <c r="J299"/>
  <c r="J294"/>
  <c r="J289"/>
  <c r="J284"/>
  <c r="J279"/>
  <c r="J273"/>
  <c r="BK268"/>
  <c r="BK264"/>
  <c r="J261"/>
  <c r="J258"/>
  <c r="BK254"/>
  <c r="J250"/>
  <c r="BK247"/>
  <c r="BK244"/>
  <c r="BK239"/>
  <c r="J234"/>
  <c r="BK227"/>
  <c r="J218"/>
  <c r="BK208"/>
  <c r="J203"/>
  <c r="J196"/>
  <c r="J186"/>
  <c r="J184"/>
  <c r="BK179"/>
  <c r="BK173"/>
  <c r="J170"/>
  <c r="J161"/>
  <c r="BK153"/>
  <c r="J146"/>
  <c i="1" r="AS94"/>
  <c i="2" r="BK416"/>
  <c r="J410"/>
  <c r="BK406"/>
  <c r="BK401"/>
  <c r="J418"/>
  <c r="J413"/>
  <c r="BK410"/>
  <c r="J406"/>
  <c r="BK402"/>
  <c r="J398"/>
  <c r="BK395"/>
  <c r="J391"/>
  <c r="BK387"/>
  <c r="J382"/>
  <c r="BK378"/>
  <c r="J372"/>
  <c r="BK362"/>
  <c r="J349"/>
  <c r="BK337"/>
  <c r="BK319"/>
  <c r="J313"/>
  <c r="BK304"/>
  <c r="BK296"/>
  <c r="BK289"/>
  <c r="BK285"/>
  <c r="BK281"/>
  <c r="BK276"/>
  <c r="J269"/>
  <c r="J265"/>
  <c r="BK261"/>
  <c r="BK256"/>
  <c r="J251"/>
  <c r="J247"/>
  <c r="J241"/>
  <c r="J236"/>
  <c r="BK232"/>
  <c r="BK222"/>
  <c r="BK216"/>
  <c r="BK209"/>
  <c r="J204"/>
  <c r="BK201"/>
  <c r="J193"/>
  <c r="BK185"/>
  <c r="J180"/>
  <c r="J176"/>
  <c r="J173"/>
  <c r="BK161"/>
  <c r="BK146"/>
  <c r="J399"/>
  <c r="J395"/>
  <c r="J390"/>
  <c r="J387"/>
  <c r="BK383"/>
  <c r="J377"/>
  <c r="BK372"/>
  <c r="BK366"/>
  <c r="J360"/>
  <c r="J353"/>
  <c r="BK343"/>
  <c r="BK332"/>
  <c r="BK326"/>
  <c r="BK317"/>
  <c r="BK311"/>
  <c r="BK306"/>
  <c r="BK301"/>
  <c r="J296"/>
  <c r="BK291"/>
  <c r="J287"/>
  <c r="J285"/>
  <c r="BK282"/>
  <c r="J280"/>
  <c r="J276"/>
  <c r="BK271"/>
  <c r="BK267"/>
  <c r="BK265"/>
  <c r="BK262"/>
  <c r="BK259"/>
  <c r="J256"/>
  <c r="J253"/>
  <c r="J248"/>
  <c r="BK246"/>
  <c r="BK243"/>
  <c r="BK240"/>
  <c r="BK236"/>
  <c r="BK233"/>
  <c r="BK229"/>
  <c r="J226"/>
  <c r="J216"/>
  <c r="J213"/>
  <c r="BK204"/>
  <c r="BK200"/>
  <c r="BK194"/>
  <c r="J192"/>
  <c r="J185"/>
  <c r="J181"/>
  <c r="BK177"/>
  <c r="BK174"/>
  <c r="J172"/>
  <c r="BK168"/>
  <c r="J157"/>
  <c r="BK151"/>
  <c r="J143"/>
  <c r="BK140"/>
  <c r="J417"/>
  <c r="J411"/>
  <c r="BK407"/>
  <c r="J404"/>
  <c r="J400"/>
  <c r="J415"/>
  <c r="J408"/>
  <c r="J405"/>
  <c r="BK400"/>
  <c r="BK397"/>
  <c r="BK393"/>
  <c r="BK389"/>
  <c r="BK385"/>
  <c r="BK381"/>
  <c r="BK377"/>
  <c r="J369"/>
  <c r="BK364"/>
  <c r="BK353"/>
  <c r="J341"/>
  <c r="BK327"/>
  <c r="J318"/>
  <c r="J311"/>
  <c r="J306"/>
  <c r="BK299"/>
  <c r="BK292"/>
  <c r="BK287"/>
  <c r="BK283"/>
  <c r="BK278"/>
  <c r="BK273"/>
  <c r="J266"/>
  <c r="J262"/>
  <c r="J259"/>
  <c r="BK253"/>
  <c r="BK248"/>
  <c r="J244"/>
  <c r="J239"/>
  <c r="J233"/>
  <c r="J229"/>
  <c r="BK226"/>
  <c r="BK211"/>
  <c r="J208"/>
  <c r="J200"/>
  <c r="J194"/>
  <c r="BK186"/>
  <c r="BK181"/>
  <c r="J178"/>
  <c r="J174"/>
  <c r="BK163"/>
  <c r="BK155"/>
  <c r="J149"/>
  <c r="BK141"/>
  <c r="BK398"/>
  <c r="J393"/>
  <c r="BK388"/>
  <c r="J384"/>
  <c r="J381"/>
  <c r="J378"/>
  <c r="BK413"/>
  <c r="J409"/>
  <c r="BK405"/>
  <c r="J402"/>
  <c r="J416"/>
  <c r="BK411"/>
  <c r="J407"/>
  <c r="J403"/>
  <c r="BK399"/>
  <c r="J394"/>
  <c r="BK390"/>
  <c r="J386"/>
  <c r="J383"/>
  <c r="J379"/>
  <c r="BK375"/>
  <c r="J366"/>
  <c r="BK355"/>
  <c r="J346"/>
  <c r="J332"/>
  <c r="BK324"/>
  <c r="J315"/>
  <c r="J307"/>
  <c r="J301"/>
  <c r="BK294"/>
  <c r="BK290"/>
  <c r="BK284"/>
  <c r="BK280"/>
  <c r="BK275"/>
  <c r="J268"/>
  <c r="J264"/>
  <c r="BK260"/>
  <c r="J257"/>
  <c r="J254"/>
  <c r="J249"/>
  <c r="J245"/>
  <c r="J240"/>
  <c r="J235"/>
  <c r="BK230"/>
  <c r="BK224"/>
  <c r="BK213"/>
  <c r="J209"/>
  <c r="BK203"/>
  <c r="BK198"/>
  <c r="BK192"/>
  <c r="J182"/>
  <c r="J177"/>
  <c r="BK171"/>
  <c r="J168"/>
  <c r="J153"/>
  <c r="BK143"/>
  <c r="J397"/>
  <c r="BK394"/>
  <c r="BK391"/>
  <c r="BK386"/>
  <c r="BK382"/>
  <c r="BK379"/>
  <c r="J375"/>
  <c r="BK369"/>
  <c r="J362"/>
  <c r="BK351"/>
  <c r="BK346"/>
  <c r="J337"/>
  <c r="J324"/>
  <c r="BK318"/>
  <c r="BK313"/>
  <c r="BK307"/>
  <c r="J304"/>
  <c r="BK297"/>
  <c r="J292"/>
  <c r="J290"/>
  <c r="J286"/>
  <c r="J283"/>
  <c r="J281"/>
  <c r="J278"/>
  <c r="J275"/>
  <c r="BK269"/>
  <c r="BK266"/>
  <c r="J263"/>
  <c r="J260"/>
  <c r="BK257"/>
  <c r="BK255"/>
  <c r="BK251"/>
  <c r="BK249"/>
  <c r="BK245"/>
  <c r="BK241"/>
  <c r="J237"/>
  <c r="BK235"/>
  <c r="J232"/>
  <c r="J224"/>
  <c r="J222"/>
  <c r="J207"/>
  <c r="J202"/>
  <c r="J201"/>
  <c r="J198"/>
  <c r="BK193"/>
  <c r="BK188"/>
  <c r="BK182"/>
  <c r="BK180"/>
  <c r="BK178"/>
  <c r="BK176"/>
  <c r="J171"/>
  <c r="J163"/>
  <c r="J155"/>
  <c r="BK149"/>
  <c r="J141"/>
  <c l="1" r="BK150"/>
  <c r="J150"/>
  <c r="J98"/>
  <c r="BK175"/>
  <c r="J175"/>
  <c r="J99"/>
  <c r="BK206"/>
  <c r="J206"/>
  <c r="J100"/>
  <c r="R215"/>
  <c r="T225"/>
  <c r="BK242"/>
  <c r="J242"/>
  <c r="J106"/>
  <c r="BK252"/>
  <c r="J252"/>
  <c r="J107"/>
  <c r="BK270"/>
  <c r="J270"/>
  <c r="J108"/>
  <c r="BK277"/>
  <c r="J277"/>
  <c r="J109"/>
  <c r="BK288"/>
  <c r="J288"/>
  <c r="J110"/>
  <c r="BK298"/>
  <c r="J298"/>
  <c r="J111"/>
  <c r="R303"/>
  <c r="R316"/>
  <c r="R342"/>
  <c r="P350"/>
  <c r="P368"/>
  <c r="R374"/>
  <c r="BK139"/>
  <c r="T139"/>
  <c r="T150"/>
  <c r="R175"/>
  <c r="T206"/>
  <c r="BK215"/>
  <c r="BK225"/>
  <c r="J225"/>
  <c r="J104"/>
  <c r="P225"/>
  <c r="R231"/>
  <c r="R242"/>
  <c r="R252"/>
  <c r="R270"/>
  <c r="R277"/>
  <c r="R288"/>
  <c r="R298"/>
  <c r="P303"/>
  <c r="P316"/>
  <c r="P342"/>
  <c r="R350"/>
  <c r="R368"/>
  <c r="P374"/>
  <c r="P373"/>
  <c r="P414"/>
  <c r="P139"/>
  <c r="R150"/>
  <c r="T175"/>
  <c r="R206"/>
  <c r="T215"/>
  <c r="R225"/>
  <c r="P231"/>
  <c r="T242"/>
  <c r="T252"/>
  <c r="T270"/>
  <c r="T277"/>
  <c r="T288"/>
  <c r="BK303"/>
  <c r="J303"/>
  <c r="J112"/>
  <c r="T303"/>
  <c r="T316"/>
  <c r="T342"/>
  <c r="T350"/>
  <c r="T368"/>
  <c r="T374"/>
  <c r="R414"/>
  <c r="R139"/>
  <c r="R138"/>
  <c r="P150"/>
  <c r="P175"/>
  <c r="P206"/>
  <c r="P215"/>
  <c r="BK231"/>
  <c r="J231"/>
  <c r="J105"/>
  <c r="T231"/>
  <c r="P242"/>
  <c r="P252"/>
  <c r="P270"/>
  <c r="P277"/>
  <c r="P288"/>
  <c r="P298"/>
  <c r="T298"/>
  <c r="BK316"/>
  <c r="J316"/>
  <c r="J113"/>
  <c r="BK342"/>
  <c r="J342"/>
  <c r="J114"/>
  <c r="BK350"/>
  <c r="J350"/>
  <c r="J115"/>
  <c r="BK368"/>
  <c r="J368"/>
  <c r="J116"/>
  <c r="BK374"/>
  <c r="J374"/>
  <c r="J118"/>
  <c r="BK414"/>
  <c r="J414"/>
  <c r="J119"/>
  <c r="T414"/>
  <c r="BK212"/>
  <c r="J212"/>
  <c r="J101"/>
  <c r="BK148"/>
  <c r="J148"/>
  <c r="J97"/>
  <c r="J87"/>
  <c r="F90"/>
  <c r="BF141"/>
  <c r="BF143"/>
  <c r="BF146"/>
  <c r="BF151"/>
  <c r="BF153"/>
  <c r="BF155"/>
  <c r="BF157"/>
  <c r="BF168"/>
  <c r="BF171"/>
  <c r="BF173"/>
  <c r="BF178"/>
  <c r="BF181"/>
  <c r="BF182"/>
  <c r="BF184"/>
  <c r="BF185"/>
  <c r="BF188"/>
  <c r="BF193"/>
  <c r="BF194"/>
  <c r="BF200"/>
  <c r="BF202"/>
  <c r="BF207"/>
  <c r="BF213"/>
  <c r="BF216"/>
  <c r="BF218"/>
  <c r="BF222"/>
  <c r="BF227"/>
  <c r="BF233"/>
  <c r="BF239"/>
  <c r="BF240"/>
  <c r="BF241"/>
  <c r="BF247"/>
  <c r="BF248"/>
  <c r="BF249"/>
  <c r="BF250"/>
  <c r="BF251"/>
  <c r="BF256"/>
  <c r="BF257"/>
  <c r="BF258"/>
  <c r="BF259"/>
  <c r="BF261"/>
  <c r="BF262"/>
  <c r="BF263"/>
  <c r="BF264"/>
  <c r="BF268"/>
  <c r="BF269"/>
  <c r="BF271"/>
  <c r="BF273"/>
  <c r="BF275"/>
  <c r="BF276"/>
  <c r="BF278"/>
  <c r="BF279"/>
  <c r="BF282"/>
  <c r="BF283"/>
  <c r="BF284"/>
  <c r="BF285"/>
  <c r="BF286"/>
  <c r="BF287"/>
  <c r="BF292"/>
  <c r="BF294"/>
  <c r="BF297"/>
  <c r="BF304"/>
  <c r="BF309"/>
  <c r="BF311"/>
  <c r="BF315"/>
  <c r="BF317"/>
  <c r="BF319"/>
  <c r="BF326"/>
  <c r="BF332"/>
  <c r="BF337"/>
  <c r="BF341"/>
  <c r="BF343"/>
  <c r="BF346"/>
  <c r="BF349"/>
  <c r="BF360"/>
  <c r="BF362"/>
  <c r="BF364"/>
  <c r="BF366"/>
  <c r="BF369"/>
  <c r="BF379"/>
  <c r="BF382"/>
  <c r="BF383"/>
  <c r="BF386"/>
  <c r="BF389"/>
  <c r="BF390"/>
  <c r="BF391"/>
  <c r="BF392"/>
  <c r="BF394"/>
  <c r="BF395"/>
  <c r="BF396"/>
  <c r="BF398"/>
  <c r="BF140"/>
  <c r="BF149"/>
  <c r="BF161"/>
  <c r="BF163"/>
  <c r="BF170"/>
  <c r="BF172"/>
  <c r="BF174"/>
  <c r="BF176"/>
  <c r="BF177"/>
  <c r="BF179"/>
  <c r="BF180"/>
  <c r="BF186"/>
  <c r="BF192"/>
  <c r="BF196"/>
  <c r="BF198"/>
  <c r="BF201"/>
  <c r="BF203"/>
  <c r="BF204"/>
  <c r="BF208"/>
  <c r="BF209"/>
  <c r="BF211"/>
  <c r="BF224"/>
  <c r="BF226"/>
  <c r="BF229"/>
  <c r="BF230"/>
  <c r="BF232"/>
  <c r="BF234"/>
  <c r="BF235"/>
  <c r="BF236"/>
  <c r="BF237"/>
  <c r="BF243"/>
  <c r="BF244"/>
  <c r="BF245"/>
  <c r="BF246"/>
  <c r="BF253"/>
  <c r="BF254"/>
  <c r="BF255"/>
  <c r="BF260"/>
  <c r="BF265"/>
  <c r="BF266"/>
  <c r="BF267"/>
  <c r="BF280"/>
  <c r="BF281"/>
  <c r="BF289"/>
  <c r="BF290"/>
  <c r="BF291"/>
  <c r="BF296"/>
  <c r="BF299"/>
  <c r="BF301"/>
  <c r="BF305"/>
  <c r="BF306"/>
  <c r="BF307"/>
  <c r="BF313"/>
  <c r="BF318"/>
  <c r="BF324"/>
  <c r="BF327"/>
  <c r="BF351"/>
  <c r="BF353"/>
  <c r="BF355"/>
  <c r="BF371"/>
  <c r="BF372"/>
  <c r="BF375"/>
  <c r="BF376"/>
  <c r="BF377"/>
  <c r="BF378"/>
  <c r="BF380"/>
  <c r="BF381"/>
  <c r="BF384"/>
  <c r="BF385"/>
  <c r="BF387"/>
  <c r="BF388"/>
  <c r="BF393"/>
  <c r="BF397"/>
  <c r="BF399"/>
  <c r="BF400"/>
  <c r="BF401"/>
  <c r="BF402"/>
  <c r="BF404"/>
  <c r="BF405"/>
  <c r="BF411"/>
  <c r="BF412"/>
  <c r="BF417"/>
  <c r="BF418"/>
  <c r="BF403"/>
  <c r="BF406"/>
  <c r="BF407"/>
  <c r="BF408"/>
  <c r="BF409"/>
  <c r="BF410"/>
  <c r="BF413"/>
  <c r="BF415"/>
  <c r="BF416"/>
  <c r="F33"/>
  <c i="1" r="BB95"/>
  <c r="BB94"/>
  <c r="W31"/>
  <c i="2" r="F34"/>
  <c i="1" r="BC95"/>
  <c r="BC94"/>
  <c r="W32"/>
  <c i="2" r="J31"/>
  <c i="1" r="AV95"/>
  <c i="2" r="F31"/>
  <c i="1" r="AZ95"/>
  <c r="AZ94"/>
  <c r="AV94"/>
  <c r="AK29"/>
  <c i="2" r="F35"/>
  <c i="1" r="BD95"/>
  <c r="BD94"/>
  <c r="W33"/>
  <c i="2" l="1" r="P214"/>
  <c r="BK214"/>
  <c r="J214"/>
  <c r="J102"/>
  <c r="T138"/>
  <c r="BK138"/>
  <c r="R214"/>
  <c r="R137"/>
  <c r="T373"/>
  <c r="T214"/>
  <c r="P138"/>
  <c r="P137"/>
  <c i="1" r="AU95"/>
  <c i="2" r="R373"/>
  <c r="J139"/>
  <c r="J96"/>
  <c r="J215"/>
  <c r="J103"/>
  <c r="BK373"/>
  <c r="J373"/>
  <c r="J117"/>
  <c i="1" r="W29"/>
  <c i="2" r="J32"/>
  <c i="1" r="AW95"/>
  <c r="AT95"/>
  <c r="AU94"/>
  <c r="AY94"/>
  <c r="AX94"/>
  <c i="2" r="F32"/>
  <c i="1" r="BA95"/>
  <c r="BA94"/>
  <c r="W30"/>
  <c i="2" l="1" r="BK137"/>
  <c r="J137"/>
  <c r="J94"/>
  <c r="T137"/>
  <c r="J138"/>
  <c r="J95"/>
  <c i="1" r="AW94"/>
  <c r="AK30"/>
  <c i="2" l="1" r="J28"/>
  <c i="1" r="AG95"/>
  <c r="AG94"/>
  <c r="AK26"/>
  <c r="AT94"/>
  <c r="AN94"/>
  <c i="2" l="1" r="J37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<sst xmlns="http://schemas.openxmlformats.org/spreadsheetml/2006/main">
  <si>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</si>
  <si>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</si>
  <si>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</si>
  <si>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</si>
  <si>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</si>
  <si>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{b5f5a8e0-d0f3-4d65-8524-f42f3beb22f6}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</si>
  <si>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</si>
  <si>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</si>
  <si>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</si>
  <si>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</si>
  <si>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</si>
  <si>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</si>
  <si>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</si>
  <si>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</si>
  <si>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Byt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</si>
  <si>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</si>
  <si>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</si>
  <si>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bytu - Žufanova 1098, byt č. 15</t>
  </si>
  <si>
    <t>KSO:</t>
  </si>
  <si>
    <t>CC-CZ:</t>
  </si>
  <si>
    <t>Místo:</t>
  </si>
  <si>
    <t>Žufanova 1098,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</si>
  <si>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</si>
  <si>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</si>
  <si>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</si>
  <si>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</si>
  <si>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</si>
  <si>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</si>
  <si>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</si>
  <si>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</si>
  <si>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</si>
  <si>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</si>
  <si>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</si>
  <si>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</si>
  <si>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</si>
  <si>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</si>
  <si>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</si>
  <si>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</si>
  <si>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</si>
  <si>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</si>
  <si>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</si>
  <si>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</si>
  <si>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</si>
  <si>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</si>
  <si>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</si>
  <si>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</si>
  <si>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</si>
  <si>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</si>
  <si>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</si>
  <si>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</si>
  <si>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</si>
  <si>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</si>
  <si>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</si>
  <si>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</si>
  <si>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</si>
  <si>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</si>
  <si>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</si>
  <si>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</si>
  <si>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</si>
  <si>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</si>
  <si>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</si>
  <si>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</si>
  <si>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</si>
  <si>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</si>
  <si>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</si>
  <si>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</si>
  <si>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</si>
  <si>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</si>
  <si>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</si>
  <si>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</si>
  <si>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</si>
  <si>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</si>
  <si>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</si>
  <si>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</si>
  <si>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</si>
  <si>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</si>
  <si>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</si>
  <si>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</si>
  <si>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</si>
  <si>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</si>
  <si>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</si>
  <si>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</si>
  <si>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</si>
  <si>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</si>
  <si>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</si>
  <si>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</si>
  <si>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</si>
  <si>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</si>
  <si>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</si>
  <si>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</si>
  <si>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</si>
  <si>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</si>
  <si>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</si>
  <si>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</si>
  <si>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</si>
  <si>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</si>
  <si>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</si>
  <si>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</si>
  <si>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</si>
  <si>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</si>
  <si>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</si>
  <si>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</si>
  <si>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</si>
  <si>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</si>
  <si>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</si>
  <si>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</si>
  <si>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</si>
  <si>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</si>
  <si>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</si>
  <si>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</si>
  <si>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</si>
  <si>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</si>
  <si>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</si>
  <si>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</si>
  <si>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</si>
  <si>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</si>
  <si>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</si>
  <si>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</si>
  <si>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</si>
  <si>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</si>
  <si>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</si>
  <si>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</si>
  <si>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</si>
  <si>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</si>
  <si>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</si>
  <si>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</si>
  <si>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</si>
  <si>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</si>
  <si>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</si>
  <si>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</si>
  <si>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</si>
  <si>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</si>
  <si>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</si>
  <si>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</si>
  <si>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</si>
  <si>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</si>
  <si>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</si>
  <si>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</si>
  <si>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124915101</t>
  </si>
  <si>
    <t>342272225</t>
  </si>
  <si>
    <t>Příčka z pórobetonových hladkých tvárnic na tenkovrstvou maltu tl 100 mm</t>
  </si>
  <si>
    <t>m2</t>
  </si>
  <si>
    <t>-1716819609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</si>
  <si>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</si>
  <si>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</si>
  <si>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</si>
  <si>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</si>
  <si>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</si>
  <si>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</si>
  <si>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</si>
  <si>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</si>
  <si>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</si>
  <si>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</si>
  <si>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</si>
  <si>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</si>
  <si>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</si>
  <si>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</si>
  <si>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</si>
  <si>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</si>
  <si>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</si>
  <si>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</si>
  <si>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</si>
  <si>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</si>
  <si>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</si>
  <si>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</si>
  <si>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</si>
  <si>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</si>
  <si>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</si>
  <si>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</si>
  <si>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</si>
  <si>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</si>
  <si>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</si>
  <si>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</si>
  <si>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</si>
  <si>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</si>
  <si>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</si>
  <si>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</si>
  <si>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</si>
  <si>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</si>
  <si>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</si>
  <si>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</si>
  <si>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</si>
  <si>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</si>
  <si>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</si>
  <si>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</si>
  <si>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</si>
  <si>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</si>
  <si>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</si>
  <si>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</si>
  <si>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</si>
  <si>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</si>
  <si>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</si>
  <si>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</si>
  <si>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</si>
  <si>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</si>
  <si>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</si>
  <si>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 xml:space="preserve"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</si>
  <si>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</si>
  <si>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</si>
  <si>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</si>
  <si>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</si>
  <si>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</si>
  <si>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</si>
  <si>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</si>
  <si>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</si>
  <si>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</si>
  <si>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</si>
  <si>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</si>
  <si>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</si>
  <si>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</si>
  <si>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</si>
  <si>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</si>
  <si>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 xml:space="preserve"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</si>
  <si>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</si>
  <si>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</si>
  <si>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</si>
  <si>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</si>
  <si>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</si>
  <si>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</si>
  <si>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</si>
  <si>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</si>
  <si>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</si>
  <si>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</si>
  <si>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</si>
  <si>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</si>
  <si>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</si>
  <si>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</si>
  <si>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</si>
  <si>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</si>
  <si>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</si>
  <si>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vany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</si>
  <si>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</si>
  <si>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</si>
  <si>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</si>
  <si>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</si>
  <si>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</si>
  <si>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</si>
  <si>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</si>
  <si>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</si>
  <si>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</si>
  <si>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</si>
  <si>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</si>
  <si>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</si>
  <si>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</si>
  <si>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</si>
  <si>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</si>
  <si>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</si>
  <si>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</si>
  <si>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</si>
  <si>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</si>
  <si>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</si>
  <si>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</si>
  <si>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</si>
  <si>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</si>
  <si>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</si>
  <si>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</si>
  <si>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</si>
  <si>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</si>
  <si>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</si>
  <si>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</si>
  <si>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</si>
  <si>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</si>
  <si>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</si>
  <si>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</si>
  <si>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</si>
  <si>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</si>
  <si>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</si>
  <si>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</si>
  <si>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</si>
  <si>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</si>
  <si>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</si>
  <si>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</si>
  <si>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</si>
  <si>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</si>
  <si>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</si>
  <si>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</si>
  <si>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</si>
  <si>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</si>
  <si>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</si>
  <si>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</si>
  <si>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</si>
  <si>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</si>
  <si>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</si>
  <si>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</si>
  <si>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</si>
  <si>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</si>
  <si>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</si>
  <si>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</si>
  <si>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</si>
  <si>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</si>
  <si>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</si>
  <si>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</si>
  <si>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</si>
  <si>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</si>
  <si>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972278430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</si>
  <si>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</si>
  <si>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</si>
  <si>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</si>
  <si>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</si>
  <si>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</si>
  <si>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</si>
  <si>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</si>
  <si>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</si>
  <si>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</si>
  <si>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</si>
  <si>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969011191</t>
  </si>
  <si>
    <t>Odstranění garnyže</t>
  </si>
  <si>
    <t>930662437</t>
  </si>
  <si>
    <t>38</t>
  </si>
  <si>
    <t>978059511</t>
  </si>
  <si>
    <t>Odsekání a odebrání obkladů stěn z vnitřních obkládaček plochy do 1 m2</t>
  </si>
  <si>
    <t>671762250</t>
  </si>
  <si>
    <t>0,45*0,6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</si>
  <si>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</si>
  <si>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</si>
  <si>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</si>
  <si>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</si>
  <si>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</si>
  <si>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</si>
  <si>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-944759043</t>
  </si>
  <si>
    <t>40</t>
  </si>
  <si>
    <t>997013501</t>
  </si>
  <si>
    <t>Odvoz suti na skládku a vybouraných hmot nebo meziskládku do 1 km se složením</t>
  </si>
  <si>
    <t>1209795515</t>
  </si>
  <si>
    <t>41</t>
  </si>
  <si>
    <t>997013509</t>
  </si>
  <si>
    <t>Příplatek k odvozu suti a vybouraných hmot na skládku ZKD 1 km přes 1 km</t>
  </si>
  <si>
    <t>215347158</t>
  </si>
  <si>
    <t>5,879*10 'Přepočtené koeficientem množství</t>
  </si>
  <si>
    <t>42</t>
  </si>
  <si>
    <t>997013831</t>
  </si>
  <si>
    <t>Poplatek za uložení stavebního směsného odpadu na skládce (skládkovné)</t>
  </si>
  <si>
    <t>-1971012564</t>
  </si>
  <si>
    <t>998</t>
  </si>
  <si>
    <t>43</t>
  </si>
  <si>
    <t>998018002</t>
  </si>
  <si>
    <t>Přesun hmot ruční pro budovy v do 12 m</t>
  </si>
  <si>
    <t>-1920605810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</si>
  <si>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</si>
  <si>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</si>
  <si>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</si>
  <si>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</si>
  <si>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</si>
  <si>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</si>
  <si>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</si>
  <si>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1117516079</t>
  </si>
  <si>
    <t>45</t>
  </si>
  <si>
    <t>711493120</t>
  </si>
  <si>
    <t xml:space="preserve">Izolace proti  vodě svislá  těsnicí stěrkou</t>
  </si>
  <si>
    <t>1528095643</t>
  </si>
  <si>
    <t>(1,2+0,7*2)*0,7</t>
  </si>
  <si>
    <t>(1,2+1,77*2+1,1*2+0,95*2)*0,3</t>
  </si>
  <si>
    <t>46</t>
  </si>
  <si>
    <t>711493130</t>
  </si>
  <si>
    <t>Těsnící rohová páska</t>
  </si>
  <si>
    <t>281347932</t>
  </si>
  <si>
    <t>(1,75*2+1,25*2+1,1*2+0,95*2)-0,6*2</t>
  </si>
  <si>
    <t>47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</si>
  <si>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</si>
  <si>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</si>
  <si>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</si>
  <si>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</si>
  <si>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</si>
  <si>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</si>
  <si>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</si>
  <si>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</si>
  <si>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-479695708</t>
  </si>
  <si>
    <t>49</t>
  </si>
  <si>
    <t>631414301</t>
  </si>
  <si>
    <t>deska izolační podlahová 15 mm</t>
  </si>
  <si>
    <t>1622649133</t>
  </si>
  <si>
    <t>3,25*1,02 'Přepočtené koeficientem množství</t>
  </si>
  <si>
    <t>50</t>
  </si>
  <si>
    <t>713121129</t>
  </si>
  <si>
    <t>Protipožární ucpávky kolem stoupaček</t>
  </si>
  <si>
    <t>-717802662</t>
  </si>
  <si>
    <t>51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</si>
  <si>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</si>
  <si>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</si>
  <si>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</si>
  <si>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</si>
  <si>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</si>
  <si>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52</t>
  </si>
  <si>
    <t>721173401</t>
  </si>
  <si>
    <t>Potrubí kanalizační plastové svodné systém KG DN 100</t>
  </si>
  <si>
    <t>-737235704</t>
  </si>
  <si>
    <t>53</t>
  </si>
  <si>
    <t>721174042</t>
  </si>
  <si>
    <t>Potrubí kanalizační z PP připojovací systém HT DN 40</t>
  </si>
  <si>
    <t>1706380177</t>
  </si>
  <si>
    <t>54</t>
  </si>
  <si>
    <t>721174043</t>
  </si>
  <si>
    <t>Potrubí kanalizační z PP připojovací systém HT DN 50</t>
  </si>
  <si>
    <t>-548840079</t>
  </si>
  <si>
    <t>55</t>
  </si>
  <si>
    <t>721226510</t>
  </si>
  <si>
    <t>Zápachová uzávěrka umyvadlo DN 40</t>
  </si>
  <si>
    <t>1388238202</t>
  </si>
  <si>
    <t>56</t>
  </si>
  <si>
    <t>721226520</t>
  </si>
  <si>
    <t>Zápachová uzávěrka dřez DN 50</t>
  </si>
  <si>
    <t>537871187</t>
  </si>
  <si>
    <t>57</t>
  </si>
  <si>
    <t>721290111</t>
  </si>
  <si>
    <t>Zkouška těsnosti potrubí kanalizace vodou do DN 125</t>
  </si>
  <si>
    <t>106650641</t>
  </si>
  <si>
    <t>3,5+1,1+1</t>
  </si>
  <si>
    <t>58</t>
  </si>
  <si>
    <t>721290191</t>
  </si>
  <si>
    <t>Drobný instalační materiál</t>
  </si>
  <si>
    <t>881061594</t>
  </si>
  <si>
    <t>59</t>
  </si>
  <si>
    <t>721290192</t>
  </si>
  <si>
    <t>Stavební přípomoce</t>
  </si>
  <si>
    <t>1456289733</t>
  </si>
  <si>
    <t>60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</si>
  <si>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</si>
  <si>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</si>
  <si>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</si>
  <si>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</si>
  <si>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</si>
  <si>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61</t>
  </si>
  <si>
    <t>722174001</t>
  </si>
  <si>
    <t>Potrubí vodovodní plastové PPR svar polyfuze PN 16 D 16 x 2,2 mm</t>
  </si>
  <si>
    <t>-1360365416</t>
  </si>
  <si>
    <t>62</t>
  </si>
  <si>
    <t>722181221</t>
  </si>
  <si>
    <t>Ochrana vodovodního potrubí přilepenými tepelně izolačními trubicemi z PE tl do 10 mm DN do 22 mm</t>
  </si>
  <si>
    <t>242431619</t>
  </si>
  <si>
    <t>63</t>
  </si>
  <si>
    <t>722181231</t>
  </si>
  <si>
    <t>Ochrana vodovodního potrubí přilepenými tepelně izolačními trubicemi z PE tl do 15 mm DN do 22 mm</t>
  </si>
  <si>
    <t>-1433644273</t>
  </si>
  <si>
    <t>64</t>
  </si>
  <si>
    <t>722240121</t>
  </si>
  <si>
    <t>Kohout kulový plastový PPR DN 16</t>
  </si>
  <si>
    <t>1391476492</t>
  </si>
  <si>
    <t>65</t>
  </si>
  <si>
    <t>722290215</t>
  </si>
  <si>
    <t>Zkouška těsnosti vodovodního potrubí hrdlového nebo přírubového do DN 100</t>
  </si>
  <si>
    <t>-1314090544</t>
  </si>
  <si>
    <t>66</t>
  </si>
  <si>
    <t>722290234</t>
  </si>
  <si>
    <t>Proplach a dezinfekce vodovodního potrubí do DN 80</t>
  </si>
  <si>
    <t>939429026</t>
  </si>
  <si>
    <t>67</t>
  </si>
  <si>
    <t>722290291</t>
  </si>
  <si>
    <t>227052085</t>
  </si>
  <si>
    <t>68</t>
  </si>
  <si>
    <t>722290292</t>
  </si>
  <si>
    <t>Drobý instalační materiál</t>
  </si>
  <si>
    <t>1867218732</t>
  </si>
  <si>
    <t>69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</si>
  <si>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</si>
  <si>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</si>
  <si>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</si>
  <si>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</si>
  <si>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</si>
  <si>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70</t>
  </si>
  <si>
    <t>725112171</t>
  </si>
  <si>
    <t xml:space="preserve">Kombi klozet </t>
  </si>
  <si>
    <t>-1989549281</t>
  </si>
  <si>
    <t>71</t>
  </si>
  <si>
    <t>725211621</t>
  </si>
  <si>
    <t>Umyvadlo keram</t>
  </si>
  <si>
    <t>1586770171</t>
  </si>
  <si>
    <t>72</t>
  </si>
  <si>
    <t>725311121</t>
  </si>
  <si>
    <t>Drez nerez</t>
  </si>
  <si>
    <t>1428530126</t>
  </si>
  <si>
    <t>73</t>
  </si>
  <si>
    <t>725813112</t>
  </si>
  <si>
    <t xml:space="preserve">rohový uzávěr  DN 15 </t>
  </si>
  <si>
    <t>-368542976</t>
  </si>
  <si>
    <t>74</t>
  </si>
  <si>
    <t>725813113</t>
  </si>
  <si>
    <t>Výtokový ventil T212-DN15</t>
  </si>
  <si>
    <t>739355323</t>
  </si>
  <si>
    <t>75</t>
  </si>
  <si>
    <t>725821325</t>
  </si>
  <si>
    <t>Baterie drezová</t>
  </si>
  <si>
    <t>-823814258</t>
  </si>
  <si>
    <t>76</t>
  </si>
  <si>
    <t>725822612</t>
  </si>
  <si>
    <t>Baterie umyv stoj páka+výpust</t>
  </si>
  <si>
    <t>1935736560</t>
  </si>
  <si>
    <t>77</t>
  </si>
  <si>
    <t>725841311</t>
  </si>
  <si>
    <t>Baterie sprchová nástěnná</t>
  </si>
  <si>
    <t>-1949647607</t>
  </si>
  <si>
    <t>78</t>
  </si>
  <si>
    <t>725860202</t>
  </si>
  <si>
    <t>Sifon dřezový HL100G</t>
  </si>
  <si>
    <t>-1500638657</t>
  </si>
  <si>
    <t>79</t>
  </si>
  <si>
    <t>725860203</t>
  </si>
  <si>
    <t xml:space="preserve">Sifon sprchový  HL 522</t>
  </si>
  <si>
    <t>-1858290183</t>
  </si>
  <si>
    <t>80</t>
  </si>
  <si>
    <t>725860212</t>
  </si>
  <si>
    <t>Sifon umyvadlový HL134.0 pod omítku</t>
  </si>
  <si>
    <t>-1056287864</t>
  </si>
  <si>
    <t>81</t>
  </si>
  <si>
    <t>725901</t>
  </si>
  <si>
    <t>Sporák se sklokeramickou deskou - DODÁVKA+MONTÁŽ</t>
  </si>
  <si>
    <t>-183039462</t>
  </si>
  <si>
    <t>82</t>
  </si>
  <si>
    <t>725902</t>
  </si>
  <si>
    <t>Sprchová vanička - polyban akrylát vč- zástěny 120/140</t>
  </si>
  <si>
    <t>-1916225855</t>
  </si>
  <si>
    <t>83</t>
  </si>
  <si>
    <t>Pol5</t>
  </si>
  <si>
    <t xml:space="preserve">Sifon stěnový -  HL400</t>
  </si>
  <si>
    <t>-2146424976</t>
  </si>
  <si>
    <t>84</t>
  </si>
  <si>
    <t>Pol7</t>
  </si>
  <si>
    <t>topný žebřík 960/450 mm- DODÁVKA+MONTÁŽ (koupelna)</t>
  </si>
  <si>
    <t>-172865140</t>
  </si>
  <si>
    <t>85</t>
  </si>
  <si>
    <t>Pol8</t>
  </si>
  <si>
    <t xml:space="preserve">Zrcadlo s poličkou   DODÁVKA+MONTÁŽ</t>
  </si>
  <si>
    <t>1466472249</t>
  </si>
  <si>
    <t>86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</si>
  <si>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</si>
  <si>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</si>
  <si>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</si>
  <si>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</si>
  <si>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</si>
  <si>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</si>
  <si>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</si>
  <si>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</si>
  <si>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-1452548205</t>
  </si>
  <si>
    <t>0,95*2,6-0,8*0,8</t>
  </si>
  <si>
    <t>88</t>
  </si>
  <si>
    <t>763111717</t>
  </si>
  <si>
    <t>SDK příčka základní penetrační nátěr</t>
  </si>
  <si>
    <t>-1742490150</t>
  </si>
  <si>
    <t>0,95*2,6</t>
  </si>
  <si>
    <t>89</t>
  </si>
  <si>
    <t>763111771</t>
  </si>
  <si>
    <t>Příplatek k SDK příčce za rovinnost kvality Q3</t>
  </si>
  <si>
    <t>767072733</t>
  </si>
  <si>
    <t>90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</si>
  <si>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</si>
  <si>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</si>
  <si>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</si>
  <si>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</si>
  <si>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</si>
  <si>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</si>
  <si>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</si>
  <si>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</si>
  <si>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-1089152215</t>
  </si>
  <si>
    <t>92</t>
  </si>
  <si>
    <t>611601260</t>
  </si>
  <si>
    <t xml:space="preserve">dveře dřevěné vnitřní hladké plné 1křídlové  60x197 cm dekor dub</t>
  </si>
  <si>
    <t>1575298825</t>
  </si>
  <si>
    <t>93</t>
  </si>
  <si>
    <t>611601261</t>
  </si>
  <si>
    <t xml:space="preserve">dveře dřevěné vnitřní hladké 2/3 sklo 1křídlové  80x197 cm dekor dub</t>
  </si>
  <si>
    <t>-1651821917</t>
  </si>
  <si>
    <t>94</t>
  </si>
  <si>
    <t>766660021</t>
  </si>
  <si>
    <t>Montáž dveřních křídel otvíravých 1křídlových š do 0,8 m požárních do ocelové zárubně</t>
  </si>
  <si>
    <t>-229263114</t>
  </si>
  <si>
    <t>95</t>
  </si>
  <si>
    <t>611600501</t>
  </si>
  <si>
    <t>dveře vstupní 80x197 EI 30 , vč. kování, plné s kukátkem</t>
  </si>
  <si>
    <t>662135706</t>
  </si>
  <si>
    <t>96</t>
  </si>
  <si>
    <t>766660722</t>
  </si>
  <si>
    <t>Montáž dveřního kování</t>
  </si>
  <si>
    <t>2123850908</t>
  </si>
  <si>
    <t>97</t>
  </si>
  <si>
    <t>549141001</t>
  </si>
  <si>
    <t>kování dveřní kovové</t>
  </si>
  <si>
    <t>-1234049698</t>
  </si>
  <si>
    <t>98</t>
  </si>
  <si>
    <t>766691939</t>
  </si>
  <si>
    <t>Seřízení oken</t>
  </si>
  <si>
    <t>-2024615848</t>
  </si>
  <si>
    <t>766811110</t>
  </si>
  <si>
    <t xml:space="preserve">Montáž a dodávka kuchyňské linky </t>
  </si>
  <si>
    <t>-173624350</t>
  </si>
  <si>
    <t>100</t>
  </si>
  <si>
    <t>998766102</t>
  </si>
  <si>
    <t>Přesun hmot tonážní pro konstrukce truhlářské v objektech v do 12 m</t>
  </si>
  <si>
    <t>1814035188</t>
  </si>
  <si>
    <t>771</t>
  </si>
  <si>
    <t>Podlahy z dlaždic</t>
  </si>
  <si>
    <t>101</t>
  </si>
  <si>
    <t>771111011</t>
  </si>
  <si>
    <t>Vysátí podkladu před pokládkou dlažby</t>
  </si>
  <si>
    <t>-44809663</t>
  </si>
  <si>
    <t>102</t>
  </si>
  <si>
    <t>771121011</t>
  </si>
  <si>
    <t>Nátěr penetrační na podlahu</t>
  </si>
  <si>
    <t>-904050232</t>
  </si>
  <si>
    <t>103</t>
  </si>
  <si>
    <t>771151012</t>
  </si>
  <si>
    <t>Samonivelační stěrka podlah pevnosti 20 MPa tl přes 3 do 5 mm</t>
  </si>
  <si>
    <t>927535438</t>
  </si>
  <si>
    <t>104</t>
  </si>
  <si>
    <t>771574117</t>
  </si>
  <si>
    <t>Montáž podlah keramických režných hladkých lepených flexibilním lepidlem do 35 ks/m2</t>
  </si>
  <si>
    <t>463781819</t>
  </si>
  <si>
    <t>105</t>
  </si>
  <si>
    <t>597614081</t>
  </si>
  <si>
    <t>keramická dlažba</t>
  </si>
  <si>
    <t>-1209913485</t>
  </si>
  <si>
    <t>3,25*1,1 'Přepočtené koeficientem množství</t>
  </si>
  <si>
    <t>106</t>
  </si>
  <si>
    <t>771577111</t>
  </si>
  <si>
    <t>Příplatek k montáži podlah keramických lepených flexibilním lepidlem za plochu do 5 m2</t>
  </si>
  <si>
    <t>187932503</t>
  </si>
  <si>
    <t>107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</si>
  <si>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</si>
  <si>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</si>
  <si>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</si>
  <si>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</si>
  <si>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</si>
  <si>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</si>
  <si>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</si>
  <si>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</si>
  <si>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1344921463</t>
  </si>
  <si>
    <t>0,6*2+0,8</t>
  </si>
  <si>
    <t>109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</si>
  <si>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</si>
  <si>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</si>
  <si>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</si>
  <si>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</si>
  <si>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</si>
  <si>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</si>
  <si>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110</t>
  </si>
  <si>
    <t>776111311</t>
  </si>
  <si>
    <t>Vysátí podkladu povlakových podlah</t>
  </si>
  <si>
    <t>-1207210571</t>
  </si>
  <si>
    <t>111</t>
  </si>
  <si>
    <t>776121321</t>
  </si>
  <si>
    <t>Neředěná penetrace savého podkladu povlakových podlah</t>
  </si>
  <si>
    <t>1767485952</t>
  </si>
  <si>
    <t>112</t>
  </si>
  <si>
    <t>776141112</t>
  </si>
  <si>
    <t>Vyrovnání podkladu povlakových podlah stěrkou pevnosti 20 MPa tl přes 3 do 5 mm</t>
  </si>
  <si>
    <t>-1880888482</t>
  </si>
  <si>
    <t>113</t>
  </si>
  <si>
    <t>776421111</t>
  </si>
  <si>
    <t>Montáž obvodových lišt lepením</t>
  </si>
  <si>
    <t>533801334</t>
  </si>
  <si>
    <t>5,8*2+5,9*2+0,7-0,8</t>
  </si>
  <si>
    <t>114</t>
  </si>
  <si>
    <t>28411003</t>
  </si>
  <si>
    <t xml:space="preserve">lišta soklová PVC </t>
  </si>
  <si>
    <t>-1949603403</t>
  </si>
  <si>
    <t>23,3*1,02 'Přepočtené koeficientem množství</t>
  </si>
  <si>
    <t>115</t>
  </si>
  <si>
    <t>776221111</t>
  </si>
  <si>
    <t>Lepení pásů z PVC standardním lepidlem</t>
  </si>
  <si>
    <t>463576458</t>
  </si>
  <si>
    <t>3,7+20,55+5,3</t>
  </si>
  <si>
    <t>116</t>
  </si>
  <si>
    <t>284122551</t>
  </si>
  <si>
    <t>podlahovina PVC</t>
  </si>
  <si>
    <t>929100025</t>
  </si>
  <si>
    <t>29,55*1,04 'Přepočtené koeficientem množství</t>
  </si>
  <si>
    <t>117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</si>
  <si>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</si>
  <si>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</si>
  <si>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</si>
  <si>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</si>
  <si>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</si>
  <si>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118</t>
  </si>
  <si>
    <t>781111011</t>
  </si>
  <si>
    <t>Ometení (oprášení) stěny při přípravě podkladu</t>
  </si>
  <si>
    <t>862062060</t>
  </si>
  <si>
    <t>119</t>
  </si>
  <si>
    <t>781121011</t>
  </si>
  <si>
    <t>Nátěr penetrační na stěnu</t>
  </si>
  <si>
    <t>-89270256</t>
  </si>
  <si>
    <t>120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</si>
  <si>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</si>
  <si>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</si>
  <si>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</si>
  <si>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</si>
  <si>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</si>
  <si>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</si>
  <si>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121</t>
  </si>
  <si>
    <t>597610000</t>
  </si>
  <si>
    <t>keramický obklad</t>
  </si>
  <si>
    <t>-1410715031</t>
  </si>
  <si>
    <t>21,34*1,1 'Přepočtené koeficientem množství</t>
  </si>
  <si>
    <t>122</t>
  </si>
  <si>
    <t>781479191</t>
  </si>
  <si>
    <t>Příplatek k montáži obkladů vnitřních keramických hladkých za plochu do 10 m2</t>
  </si>
  <si>
    <t>669923965</t>
  </si>
  <si>
    <t>123</t>
  </si>
  <si>
    <t>781479194</t>
  </si>
  <si>
    <t>Příplatek k montáži obkladů vnitřních keramických hladkých za nerovný povrch</t>
  </si>
  <si>
    <t>-2031451987</t>
  </si>
  <si>
    <t>" stávající stěna "</t>
  </si>
  <si>
    <t xml:space="preserve">0,6*2*1  " kuchyně</t>
  </si>
  <si>
    <t>(1,1+1,75)*2 "Koupelna a wC"</t>
  </si>
  <si>
    <t>124</t>
  </si>
  <si>
    <t>781493111</t>
  </si>
  <si>
    <t>Plastové profily rohové lepené standardním lepidlem</t>
  </si>
  <si>
    <t>-502039305</t>
  </si>
  <si>
    <t>6*2</t>
  </si>
  <si>
    <t>4*1</t>
  </si>
  <si>
    <t>125</t>
  </si>
  <si>
    <t>781493511</t>
  </si>
  <si>
    <t>Plastové profily ukončovací lepené standardním lepidlem</t>
  </si>
  <si>
    <t>1533520813</t>
  </si>
  <si>
    <t>0,95*2+1,2*2-0,6</t>
  </si>
  <si>
    <t>1,75*2+1,35*2-0,6</t>
  </si>
  <si>
    <t>126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</si>
  <si>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</si>
  <si>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</si>
  <si>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</si>
  <si>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</si>
  <si>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</si>
  <si>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127</t>
  </si>
  <si>
    <t>783201811</t>
  </si>
  <si>
    <t>Odstranění nátěrů ze zámečnických konstrukcí oškrabáním</t>
  </si>
  <si>
    <t>1439131909</t>
  </si>
  <si>
    <t>" stávající zárubeň"</t>
  </si>
  <si>
    <t>1,1</t>
  </si>
  <si>
    <t>128</t>
  </si>
  <si>
    <t>783225100</t>
  </si>
  <si>
    <t>Nátěry syntetické kovových doplňkových konstrukcí barva standardní dvojnásobné a 1x email</t>
  </si>
  <si>
    <t>-637392743</t>
  </si>
  <si>
    <t>" zárubně"</t>
  </si>
  <si>
    <t>1,1*4</t>
  </si>
  <si>
    <t>129</t>
  </si>
  <si>
    <t>783321100</t>
  </si>
  <si>
    <t>Nátěry syntetické - otopná tělesa, potrubí ÚT</t>
  </si>
  <si>
    <t>129337366</t>
  </si>
  <si>
    <t>784</t>
  </si>
  <si>
    <t>Dokončovací práce - malby</t>
  </si>
  <si>
    <t>130</t>
  </si>
  <si>
    <t>784111011</t>
  </si>
  <si>
    <t>Obroušení podkladu omítnutého v místnostech výšky do 3,80 m</t>
  </si>
  <si>
    <t>1246845473</t>
  </si>
  <si>
    <t>68,96</t>
  </si>
  <si>
    <t>131</t>
  </si>
  <si>
    <t>784121001</t>
  </si>
  <si>
    <t>Oškrabání malby v mísnostech v do 3,80 m</t>
  </si>
  <si>
    <t>2021239536</t>
  </si>
  <si>
    <t>132</t>
  </si>
  <si>
    <t>784131017</t>
  </si>
  <si>
    <t>Odstranění lepených tapet bez makulatury ze stěn výšky do 3,80 m</t>
  </si>
  <si>
    <t>-1948470224</t>
  </si>
  <si>
    <t>133</t>
  </si>
  <si>
    <t>784171111</t>
  </si>
  <si>
    <t>Zakrytí vnitřních ploch stěn v místnostech výšky do 3,80 m</t>
  </si>
  <si>
    <t>1931434798</t>
  </si>
  <si>
    <t>2,1*1,55*2</t>
  </si>
  <si>
    <t>134</t>
  </si>
  <si>
    <t>581248431</t>
  </si>
  <si>
    <t>fólie pro malířské potřeby zakrývací</t>
  </si>
  <si>
    <t>-1418744244</t>
  </si>
  <si>
    <t>6,51*1,05 'Přepočtené koeficientem množství</t>
  </si>
  <si>
    <t>135</t>
  </si>
  <si>
    <t>784181121</t>
  </si>
  <si>
    <t>Hloubková jednonásobná penetrace podkladu v místnostech výšky do 3,80 m</t>
  </si>
  <si>
    <t>-554997256</t>
  </si>
  <si>
    <t>15,62+68,96+32,8</t>
  </si>
  <si>
    <t>136</t>
  </si>
  <si>
    <t>784221121</t>
  </si>
  <si>
    <t xml:space="preserve">Dvojnásobné bílé malby  ze směsí za sucha minimálně otěruvzdorných v místnostech do 3,80 m</t>
  </si>
  <si>
    <t>1865482585</t>
  </si>
  <si>
    <t>117,38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</si>
  <si>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</si>
  <si>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</si>
  <si>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</si>
  <si>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</si>
  <si>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</si>
  <si>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1388723360</t>
  </si>
  <si>
    <t>138</t>
  </si>
  <si>
    <t>553462000</t>
  </si>
  <si>
    <t>žaluzie horizontální interiérové</t>
  </si>
  <si>
    <t>-1969626619</t>
  </si>
  <si>
    <t>139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</si>
  <si>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</si>
  <si>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</si>
  <si>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</si>
  <si>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</si>
  <si>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</si>
  <si>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</si>
  <si>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</si>
  <si>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</si>
  <si>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</si>
  <si>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-1798700207</t>
  </si>
  <si>
    <t>141</t>
  </si>
  <si>
    <t>210 00-03</t>
  </si>
  <si>
    <t>zásuvka TV, SAT, VKV</t>
  </si>
  <si>
    <t>1635137709</t>
  </si>
  <si>
    <t>142</t>
  </si>
  <si>
    <t>210 00-04</t>
  </si>
  <si>
    <t>zvýšení príkonu u PRE z 1x20A na 3x25A /ceníková cena 11000/+ vyřízení</t>
  </si>
  <si>
    <t>-1360633170</t>
  </si>
  <si>
    <t>143</t>
  </si>
  <si>
    <t>210 00-05</t>
  </si>
  <si>
    <t>zkoušky, revize, příprava odběrného místa</t>
  </si>
  <si>
    <t>1310970618</t>
  </si>
  <si>
    <t>144</t>
  </si>
  <si>
    <t>210 00-06</t>
  </si>
  <si>
    <t>domovní telefon</t>
  </si>
  <si>
    <t>1604854325</t>
  </si>
  <si>
    <t>145</t>
  </si>
  <si>
    <t>210800105</t>
  </si>
  <si>
    <t>Kabel CYKY 750 V 3x1,5 mm2 uložený pod omítkou vcetne dodávky kabelu 3Cx1,5</t>
  </si>
  <si>
    <t>1869403716</t>
  </si>
  <si>
    <t>146</t>
  </si>
  <si>
    <t>210800106</t>
  </si>
  <si>
    <t>Kabel CYKY 750 V 3x2,5 mm2 uložený pod omítkou vcetne dodávky kabelu 3Cx2,5</t>
  </si>
  <si>
    <t>-25226130</t>
  </si>
  <si>
    <t>147</t>
  </si>
  <si>
    <t>Pol09</t>
  </si>
  <si>
    <t>Kabel CYKY 5Cx2,5</t>
  </si>
  <si>
    <t>1727694971</t>
  </si>
  <si>
    <t>148</t>
  </si>
  <si>
    <t>Pol10</t>
  </si>
  <si>
    <t>Kabel CYKY 3Ax1,5</t>
  </si>
  <si>
    <t>636081818</t>
  </si>
  <si>
    <t>149</t>
  </si>
  <si>
    <t>Pol11</t>
  </si>
  <si>
    <t>Kabel CYKY 2Ax1,5</t>
  </si>
  <si>
    <t>-854373487</t>
  </si>
  <si>
    <t>150</t>
  </si>
  <si>
    <t>Pol12</t>
  </si>
  <si>
    <t>Kabel CYKY 5Cx6</t>
  </si>
  <si>
    <t>1796532567</t>
  </si>
  <si>
    <t>151</t>
  </si>
  <si>
    <t>Pol13</t>
  </si>
  <si>
    <t>Kabel CY6</t>
  </si>
  <si>
    <t>-916074360</t>
  </si>
  <si>
    <t>152</t>
  </si>
  <si>
    <t>Pol14</t>
  </si>
  <si>
    <t>podlahová lišta LP35 s prísluš</t>
  </si>
  <si>
    <t>-529581785</t>
  </si>
  <si>
    <t>153</t>
  </si>
  <si>
    <t>Pol15</t>
  </si>
  <si>
    <t>koax kabel</t>
  </si>
  <si>
    <t>-751572486</t>
  </si>
  <si>
    <t>154</t>
  </si>
  <si>
    <t>Pol16</t>
  </si>
  <si>
    <t>svorkovnice 5pol</t>
  </si>
  <si>
    <t>-1397657433</t>
  </si>
  <si>
    <t>155</t>
  </si>
  <si>
    <t>Pol17</t>
  </si>
  <si>
    <t>seriový prepínac</t>
  </si>
  <si>
    <t>776970459</t>
  </si>
  <si>
    <t>156</t>
  </si>
  <si>
    <t>Pol18</t>
  </si>
  <si>
    <t>Strídavý prepinac</t>
  </si>
  <si>
    <t>-212252784</t>
  </si>
  <si>
    <t>157</t>
  </si>
  <si>
    <t>Pol19</t>
  </si>
  <si>
    <t>prístrojový nosic pro LP35</t>
  </si>
  <si>
    <t>766373486</t>
  </si>
  <si>
    <t>158</t>
  </si>
  <si>
    <t>Pol20</t>
  </si>
  <si>
    <t>1pol vypinac</t>
  </si>
  <si>
    <t>-264304445</t>
  </si>
  <si>
    <t>159</t>
  </si>
  <si>
    <t>Pol21</t>
  </si>
  <si>
    <t>styk. Ovladac</t>
  </si>
  <si>
    <t>-212763284</t>
  </si>
  <si>
    <t>160</t>
  </si>
  <si>
    <t>Pol22</t>
  </si>
  <si>
    <t>zásuvka dvojnásobná</t>
  </si>
  <si>
    <t>-3492296</t>
  </si>
  <si>
    <t>161</t>
  </si>
  <si>
    <t>Pol23</t>
  </si>
  <si>
    <t>jistic 3B25/3</t>
  </si>
  <si>
    <t>260371539</t>
  </si>
  <si>
    <t>162</t>
  </si>
  <si>
    <t>Pol24</t>
  </si>
  <si>
    <t>LK 80x20R1</t>
  </si>
  <si>
    <t>1686789582</t>
  </si>
  <si>
    <t>163</t>
  </si>
  <si>
    <t>Pol25</t>
  </si>
  <si>
    <t>LK 80x28 2ZK</t>
  </si>
  <si>
    <t>-2062903830</t>
  </si>
  <si>
    <t>164</t>
  </si>
  <si>
    <t>Pol26</t>
  </si>
  <si>
    <t>LK 80x28 2R</t>
  </si>
  <si>
    <t>-1978498943</t>
  </si>
  <si>
    <t>165</t>
  </si>
  <si>
    <t>Pol27</t>
  </si>
  <si>
    <t>vícko VLK80 2R</t>
  </si>
  <si>
    <t>-587648586</t>
  </si>
  <si>
    <t>166</t>
  </si>
  <si>
    <t>Pol28</t>
  </si>
  <si>
    <t>svorkovnice S66</t>
  </si>
  <si>
    <t>-1653104734</t>
  </si>
  <si>
    <t>167</t>
  </si>
  <si>
    <t>Pol29</t>
  </si>
  <si>
    <t>LK 80R/3</t>
  </si>
  <si>
    <t>-1065663617</t>
  </si>
  <si>
    <t>168</t>
  </si>
  <si>
    <t>Pol30</t>
  </si>
  <si>
    <t>KU 1903</t>
  </si>
  <si>
    <t>463828385</t>
  </si>
  <si>
    <t>169</t>
  </si>
  <si>
    <t>Pol31</t>
  </si>
  <si>
    <t>KU 1901</t>
  </si>
  <si>
    <t>780870481</t>
  </si>
  <si>
    <t>170</t>
  </si>
  <si>
    <t>Pol32</t>
  </si>
  <si>
    <t>svítidlo kruhové- difuzér opálové sklo, 1x75 W/E27, IP20, D280-300mm, hloubka cca 100 mm, 4000k</t>
  </si>
  <si>
    <t>-1562699448</t>
  </si>
  <si>
    <t>171</t>
  </si>
  <si>
    <t>Pol32-1</t>
  </si>
  <si>
    <t>svítidlo kruhové- difuzér opálové sklo, 1x75 W/E27, IP44/IP64, D280-300mm, hloubka cca 100 mm, 4000k</t>
  </si>
  <si>
    <t>1916753132</t>
  </si>
  <si>
    <t>172</t>
  </si>
  <si>
    <t>Pol32-2</t>
  </si>
  <si>
    <t xml:space="preserve">nábytkové svítidlo -  1x39W/G5; IP44/IP20, délka 600 mm, hloubka 90 mm, 4000k</t>
  </si>
  <si>
    <t>-910162300</t>
  </si>
  <si>
    <t>173</t>
  </si>
  <si>
    <t>Pol33</t>
  </si>
  <si>
    <t>koupelnové přisazené nástěnné svítidlo - chrom/sklo, 2x40W/E14, IP44/IP64, šířka 300mm, výška 100 mm, 4000k</t>
  </si>
  <si>
    <t>-1194332749</t>
  </si>
  <si>
    <t>174</t>
  </si>
  <si>
    <t>Pol34</t>
  </si>
  <si>
    <t>požární ucpávka - hlavní přívod</t>
  </si>
  <si>
    <t>-389131799</t>
  </si>
  <si>
    <t>175</t>
  </si>
  <si>
    <t>Pol35</t>
  </si>
  <si>
    <t>kontrola a zprovoznení telefonu</t>
  </si>
  <si>
    <t>437419818</t>
  </si>
  <si>
    <t>176</t>
  </si>
  <si>
    <t>Pol36</t>
  </si>
  <si>
    <t>kontrola a zprovoznení TV zásuvek</t>
  </si>
  <si>
    <t>1991981760</t>
  </si>
  <si>
    <t>177</t>
  </si>
  <si>
    <t>Pol37</t>
  </si>
  <si>
    <t>stavební přípomoce - sekání rýh</t>
  </si>
  <si>
    <t>847272595</t>
  </si>
  <si>
    <t>178</t>
  </si>
  <si>
    <t>Pol38</t>
  </si>
  <si>
    <t>stavební přípomoce - zapravení rýh</t>
  </si>
  <si>
    <t>-607050026</t>
  </si>
  <si>
    <t>24-M</t>
  </si>
  <si>
    <t>Montáže vzduchotechnických zařízení</t>
  </si>
  <si>
    <t>179</t>
  </si>
  <si>
    <t>240010212</t>
  </si>
  <si>
    <t>Malý axiální ventilátor s doběhem WC</t>
  </si>
  <si>
    <t>-478800279</t>
  </si>
  <si>
    <t>180</t>
  </si>
  <si>
    <t>240010213</t>
  </si>
  <si>
    <t>Malý axiální ventilátor s doběhem 1x12V - kouplena</t>
  </si>
  <si>
    <t>849475366</t>
  </si>
  <si>
    <t>181</t>
  </si>
  <si>
    <t>240080319</t>
  </si>
  <si>
    <t>Potrubí VZT flexi vč. tepelné izolace</t>
  </si>
  <si>
    <t>712004650</t>
  </si>
  <si>
    <t>182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</si>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</sst>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Žufanova 1098, byt č. 15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Žufanova 1098,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20. 5. 2022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vkwnIaJjVBgqJlNhwcnH21+xX+sSQBKc53DhrSBJQTjH6C/bG99vmj78f7gQp24JzNN6ShWz1zAmY5YWbkU5Kg==" hashValue="wZiWRJkPWeaKL9DTyjWR/jaIHzBB5sIzSaeTCmtLOYDuTJEYMqrwXjQKFz8Z/fNTpTjy+UaAY6lOMlksrFiyM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="1" customFormat="1" ht="24.96" customHeight="1">
      <c r="B4" s="20"/>
      <c r="D4" s="133" t="s">
        <v>83</v>
      </c>
      <c r="L4" s="20"/>
      <c r="M4" s="134" t="s">
        <v>10</v>
      </c>
      <c r="AT4" s="17" t="s">
        <v>4</v>
      </c>
    </row>
    <row r="5" s="1" customFormat="1" ht="6.96" customHeight="1">
      <c r="B5" s="20"/>
      <c r="L5" s="20"/>
    </row>
    <row r="6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="2" customFormat="1" ht="6.96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25.4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 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ROUND((SUM(BE137:BE418)),  2)</f>
        <v>0</v>
      </c>
      <c r="G31" s="38"/>
      <c r="H31" s="38"/>
      <c r="I31" s="149">
        <v>0.20999999999999999</v>
      </c>
      <c r="J31" s="148">
        <f>ROUND(((SUM(BE137:BE418))*I31),  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135" t="s">
        <v>42</v>
      </c>
      <c r="F32" s="148">
        <f>ROUND((SUM(BF137:BF418)),  2)</f>
        <v>0</v>
      </c>
      <c r="G32" s="38"/>
      <c r="H32" s="38"/>
      <c r="I32" s="149">
        <v>0.14999999999999999</v>
      </c>
      <c r="J32" s="148">
        <f>ROUND(((SUM(BF137:BF418))*I32), 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idden="1" s="2" customFormat="1" ht="14.4" customHeight="1">
      <c r="A33" s="38"/>
      <c r="B33" s="44"/>
      <c r="C33" s="38"/>
      <c r="D33" s="38"/>
      <c r="E33" s="135" t="s">
        <v>43</v>
      </c>
      <c r="F33" s="148">
        <f>ROUND((SUM(BG137:BG418)),  2)</f>
        <v>0</v>
      </c>
      <c r="G33" s="38"/>
      <c r="H33" s="38"/>
      <c r="I33" s="149">
        <v>0.20999999999999999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hidden="1" s="2" customFormat="1" ht="14.4" customHeight="1">
      <c r="A34" s="38"/>
      <c r="B34" s="44"/>
      <c r="C34" s="38"/>
      <c r="D34" s="38"/>
      <c r="E34" s="135" t="s">
        <v>44</v>
      </c>
      <c r="F34" s="148">
        <f>ROUND((SUM(BH137:BH418)),  2)</f>
        <v>0</v>
      </c>
      <c r="G34" s="38"/>
      <c r="H34" s="38"/>
      <c r="I34" s="149">
        <v>0.14999999999999999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5" t="s">
        <v>45</v>
      </c>
      <c r="F35" s="148">
        <f>ROUND((SUM(BI137:BI418)),  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6.96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="2" customFormat="1" ht="25.4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1" customFormat="1" ht="14.4" customHeight="1">
      <c r="B39" s="20"/>
      <c r="L39" s="20"/>
    </row>
    <row r="40" s="1" customFormat="1" ht="14.4" customHeight="1">
      <c r="B40" s="20"/>
      <c r="L40" s="20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76" t="str">
        <f>E7</f>
        <v>Stavební úpravy bytu - Žufanova 1098, byt č. 15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32" t="s">
        <v>20</v>
      </c>
      <c r="D87" s="40"/>
      <c r="E87" s="40"/>
      <c r="F87" s="27" t="str">
        <f>F10</f>
        <v>Žufanova 1098,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="9" customFormat="1" ht="24.96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J206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J212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J214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J215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J225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J242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J252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J277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J288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J298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J316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J342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J350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J368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9" customFormat="1" ht="24.96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J373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="10" customFormat="1" ht="19.92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J414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2" customFormat="1" ht="21.84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="2" customFormat="1" ht="6.96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24.96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E7</f>
        <v>Stavební úpravy bytu - Žufanova 1098, byt č. 15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Žufanova 1098,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P138+P214+P373</f>
        <v>0</v>
      </c>
      <c r="Q137" s="104"/>
      <c r="R137" s="193">
        <f>R138+R214+R373</f>
        <v>4.459651676</v>
      </c>
      <c r="S137" s="104"/>
      <c r="T137" s="194">
        <f>T138+T214+T373</f>
        <v>5.8786635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BK138+BK214+BK373</f>
        <v>0</v>
      </c>
    </row>
    <row r="138" s="12" customFormat="1" ht="25.92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P139+P148+P150+P175+P206+P212</f>
        <v>0</v>
      </c>
      <c r="Q138" s="204"/>
      <c r="R138" s="205">
        <f>R139+R148+R150+R175+R206+R212</f>
        <v>3.2971745000000001</v>
      </c>
      <c r="S138" s="204"/>
      <c r="T138" s="206">
        <f>T139+T148+T150+T175+T206+T212</f>
        <v>5.8488150000000001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BK139+BK148+BK150+BK175+BK206+BK212</f>
        <v>0</v>
      </c>
    </row>
    <row r="139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0.022280000000000001</v>
      </c>
      <c r="R140" s="222">
        <f>Q140*H140</f>
        <v>0.044560000000000002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14.109999999999999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0.058970000000000002</v>
      </c>
      <c r="R141" s="222">
        <f>Q141*H141</f>
        <v>0.83206669999999994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="13" customFormat="1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14.109999999999999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6.3499999999999996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8.0000000000000007E-05</v>
      </c>
      <c r="R143" s="222">
        <f>Q143*H143</f>
        <v>0.00050799999999999999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="14" customFormat="1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="13" customFormat="1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6.3499999999999996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0.00020000000000000001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="13" customFormat="1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0.039399999999999998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0.019699999999999999</v>
      </c>
      <c r="R149" s="222">
        <f>Q149*H149</f>
        <v>0.039399999999999998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2.3772478000000001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29.550000000000001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0.0030000000000000001</v>
      </c>
      <c r="R151" s="222">
        <f>Q151*H151</f>
        <v>0.088650000000000007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="13" customFormat="1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29.550000000000001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0.018380000000000001</v>
      </c>
      <c r="R153" s="222">
        <f>Q153*H153</f>
        <v>0.059735000000000003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="13" customFormat="1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29.550000000000001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0.0051000000000000004</v>
      </c>
      <c r="R155" s="222">
        <f>Q155*H155</f>
        <v>0.15070500000000001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="13" customFormat="1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29.550000000000001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15.619999999999999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0.0048900000000000002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="13" customFormat="1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9.5600000000000005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="13" customFormat="1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6.0599999999999996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="15" customFormat="1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15.619999999999999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84.579999999999998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0.0030000000000000001</v>
      </c>
      <c r="R161" s="222">
        <f>Q161*H161</f>
        <v>0.25374000000000002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="13" customFormat="1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84.579999999999998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68.959999999999994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0.015599999999999999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="13" customFormat="1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11.359999999999999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="13" customFormat="1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55.890000000000001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="13" customFormat="1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="15" customFormat="1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68.959999999999994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0.049840000000000002</v>
      </c>
      <c r="R168" s="222">
        <f>Q168*H168</f>
        <v>0.16198000000000001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="13" customFormat="1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0.016979999999999999</v>
      </c>
      <c r="R170" s="222">
        <f>Q170*H170</f>
        <v>0.033959999999999997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0.44169999999999998</v>
      </c>
      <c r="R172" s="222">
        <f>Q172*H172</f>
        <v>0.44169999999999998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SUM(P176:P205)</f>
        <v>0</v>
      </c>
      <c r="Q175" s="204"/>
      <c r="R175" s="205">
        <f>SUM(R176:R205)</f>
        <v>0.001312</v>
      </c>
      <c r="S175" s="204"/>
      <c r="T175" s="206">
        <f>SUM(T176:T205)</f>
        <v>5.8488150000000001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SUM(BK176:BK205)</f>
        <v>0</v>
      </c>
    </row>
    <row r="176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0.019460000000000002</v>
      </c>
      <c r="T177" s="223">
        <f>S177*H177</f>
        <v>0.019460000000000002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0.095100000000000004</v>
      </c>
      <c r="T178" s="223">
        <f>S178*H178</f>
        <v>0.095100000000000004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0.0091999999999999998</v>
      </c>
      <c r="T179" s="223">
        <f>S179*H179</f>
        <v>0.0091999999999999998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0.0031199999999999999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0.0022499999999999998</v>
      </c>
      <c r="T181" s="223">
        <f>S181*H181</f>
        <v>0.0022499999999999998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3.8300000000000001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="13" customFormat="1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3.8300000000000001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0.096000000000000002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0.17399999999999999</v>
      </c>
      <c r="T185" s="223">
        <f>S185*H185</f>
        <v>0.17399999999999999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32.450000000000003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0.0025000000000000001</v>
      </c>
      <c r="T186" s="223">
        <f>S186*H186</f>
        <v>0.081125000000000003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="13" customFormat="1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32.450000000000003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33.549999999999997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="13" customFormat="1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5.4199999999999999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="13" customFormat="1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28.129999999999999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="15" customFormat="1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33.549999999999997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32.450000000000003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32.799999999999997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4.0000000000000003E-05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="2" customFormat="1" ht="24.15" customHeight="1">
      <c r="A194" s="38"/>
      <c r="B194" s="39"/>
      <c r="C194" s="212" t="s">
        <v>275</v>
      </c>
      <c r="D194" s="212" t="s">
        <v>132</v>
      </c>
      <c r="E194" s="213" t="s">
        <v>276</v>
      </c>
      <c r="F194" s="214" t="s">
        <v>277</v>
      </c>
      <c r="G194" s="215" t="s">
        <v>141</v>
      </c>
      <c r="H194" s="216">
        <v>28.158000000000001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0.14999999999999999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278</v>
      </c>
    </row>
    <row r="195" s="13" customFormat="1">
      <c r="A195" s="13"/>
      <c r="B195" s="226"/>
      <c r="C195" s="227"/>
      <c r="D195" s="228" t="s">
        <v>143</v>
      </c>
      <c r="E195" s="229" t="s">
        <v>1</v>
      </c>
      <c r="F195" s="230" t="s">
        <v>279</v>
      </c>
      <c r="G195" s="227"/>
      <c r="H195" s="231">
        <v>28.158000000000001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="2" customFormat="1" ht="37.8" customHeight="1">
      <c r="A196" s="38"/>
      <c r="B196" s="39"/>
      <c r="C196" s="212" t="s">
        <v>280</v>
      </c>
      <c r="D196" s="212" t="s">
        <v>132</v>
      </c>
      <c r="E196" s="213" t="s">
        <v>281</v>
      </c>
      <c r="F196" s="214" t="s">
        <v>282</v>
      </c>
      <c r="G196" s="215" t="s">
        <v>283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2.2000000000000002</v>
      </c>
      <c r="T196" s="223">
        <f>S196*H196</f>
        <v>0.34760000000000002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136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136</v>
      </c>
      <c r="BM196" s="224" t="s">
        <v>284</v>
      </c>
    </row>
    <row r="197" s="13" customFormat="1">
      <c r="A197" s="13"/>
      <c r="B197" s="226"/>
      <c r="C197" s="227"/>
      <c r="D197" s="228" t="s">
        <v>143</v>
      </c>
      <c r="E197" s="229" t="s">
        <v>1</v>
      </c>
      <c r="F197" s="230" t="s">
        <v>285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="2" customFormat="1" ht="21.75" customHeight="1">
      <c r="A198" s="38"/>
      <c r="B198" s="39"/>
      <c r="C198" s="212" t="s">
        <v>286</v>
      </c>
      <c r="D198" s="212" t="s">
        <v>132</v>
      </c>
      <c r="E198" s="213" t="s">
        <v>287</v>
      </c>
      <c r="F198" s="214" t="s">
        <v>288</v>
      </c>
      <c r="G198" s="215" t="s">
        <v>141</v>
      </c>
      <c r="H198" s="216">
        <v>4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0.075999999999999998</v>
      </c>
      <c r="T198" s="223">
        <f>S198*H198</f>
        <v>0.30399999999999999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289</v>
      </c>
    </row>
    <row r="199" s="13" customFormat="1">
      <c r="A199" s="13"/>
      <c r="B199" s="226"/>
      <c r="C199" s="227"/>
      <c r="D199" s="228" t="s">
        <v>143</v>
      </c>
      <c r="E199" s="229" t="s">
        <v>1</v>
      </c>
      <c r="F199" s="230" t="s">
        <v>290</v>
      </c>
      <c r="G199" s="227"/>
      <c r="H199" s="231">
        <v>4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81</v>
      </c>
      <c r="AY199" s="237" t="s">
        <v>129</v>
      </c>
    </row>
    <row r="200" s="2" customFormat="1" ht="24.15" customHeight="1">
      <c r="A200" s="38"/>
      <c r="B200" s="39"/>
      <c r="C200" s="212" t="s">
        <v>291</v>
      </c>
      <c r="D200" s="212" t="s">
        <v>132</v>
      </c>
      <c r="E200" s="213" t="s">
        <v>292</v>
      </c>
      <c r="F200" s="214" t="s">
        <v>293</v>
      </c>
      <c r="G200" s="215" t="s">
        <v>135</v>
      </c>
      <c r="H200" s="216">
        <v>2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0.088099999999999998</v>
      </c>
      <c r="T200" s="223">
        <f>S200*H200</f>
        <v>0.1762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136</v>
      </c>
      <c r="AT200" s="224" t="s">
        <v>132</v>
      </c>
      <c r="AU200" s="224" t="s">
        <v>137</v>
      </c>
      <c r="AY200" s="17" t="s">
        <v>129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137</v>
      </c>
      <c r="BK200" s="225">
        <f>ROUND(I200*H200,2)</f>
        <v>0</v>
      </c>
      <c r="BL200" s="17" t="s">
        <v>136</v>
      </c>
      <c r="BM200" s="224" t="s">
        <v>294</v>
      </c>
    </row>
    <row r="201" s="2" customFormat="1" ht="16.5" customHeight="1">
      <c r="A201" s="38"/>
      <c r="B201" s="39"/>
      <c r="C201" s="212" t="s">
        <v>295</v>
      </c>
      <c r="D201" s="212" t="s">
        <v>132</v>
      </c>
      <c r="E201" s="213" t="s">
        <v>296</v>
      </c>
      <c r="F201" s="214" t="s">
        <v>297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0.012999999999999999</v>
      </c>
      <c r="T201" s="223">
        <f>S201*H201</f>
        <v>0.012999999999999999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298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0.012999999999999999</v>
      </c>
      <c r="T202" s="223">
        <f>S202*H202</f>
        <v>0.012999999999999999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="2" customFormat="1" ht="16.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147</v>
      </c>
      <c r="H203" s="216">
        <v>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0.012999999999999999</v>
      </c>
      <c r="T203" s="223">
        <f>S203*H203</f>
        <v>0.104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="2" customFormat="1" ht="24.15" customHeight="1">
      <c r="A204" s="38"/>
      <c r="B204" s="39"/>
      <c r="C204" s="212" t="s">
        <v>308</v>
      </c>
      <c r="D204" s="212" t="s">
        <v>132</v>
      </c>
      <c r="E204" s="213" t="s">
        <v>309</v>
      </c>
      <c r="F204" s="214" t="s">
        <v>310</v>
      </c>
      <c r="G204" s="215" t="s">
        <v>141</v>
      </c>
      <c r="H204" s="216">
        <v>0.27000000000000002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0.068000000000000005</v>
      </c>
      <c r="T204" s="223">
        <f>S204*H204</f>
        <v>0.018360000000000001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311</v>
      </c>
    </row>
    <row r="205" s="13" customFormat="1">
      <c r="A205" s="13"/>
      <c r="B205" s="226"/>
      <c r="C205" s="227"/>
      <c r="D205" s="228" t="s">
        <v>143</v>
      </c>
      <c r="E205" s="229" t="s">
        <v>1</v>
      </c>
      <c r="F205" s="230" t="s">
        <v>312</v>
      </c>
      <c r="G205" s="227"/>
      <c r="H205" s="231">
        <v>0.27000000000000002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81</v>
      </c>
      <c r="AY205" s="237" t="s">
        <v>129</v>
      </c>
    </row>
    <row r="206" s="12" customFormat="1" ht="22.8" customHeight="1">
      <c r="A206" s="12"/>
      <c r="B206" s="196"/>
      <c r="C206" s="197"/>
      <c r="D206" s="198" t="s">
        <v>75</v>
      </c>
      <c r="E206" s="210" t="s">
        <v>313</v>
      </c>
      <c r="F206" s="210" t="s">
        <v>314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SUM(P207:P211)</f>
        <v>0</v>
      </c>
      <c r="Q206" s="204"/>
      <c r="R206" s="205">
        <f>SUM(R207:R211)</f>
        <v>0</v>
      </c>
      <c r="S206" s="204"/>
      <c r="T206" s="206">
        <f>SUM(T207:T211)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81</v>
      </c>
      <c r="AT206" s="208" t="s">
        <v>75</v>
      </c>
      <c r="AU206" s="208" t="s">
        <v>81</v>
      </c>
      <c r="AY206" s="207" t="s">
        <v>129</v>
      </c>
      <c r="BK206" s="209">
        <f>SUM(BK207:BK211)</f>
        <v>0</v>
      </c>
    </row>
    <row r="207" s="2" customFormat="1" ht="24.15" customHeight="1">
      <c r="A207" s="38"/>
      <c r="B207" s="39"/>
      <c r="C207" s="212" t="s">
        <v>315</v>
      </c>
      <c r="D207" s="212" t="s">
        <v>132</v>
      </c>
      <c r="E207" s="213" t="s">
        <v>316</v>
      </c>
      <c r="F207" s="214" t="s">
        <v>317</v>
      </c>
      <c r="G207" s="215" t="s">
        <v>318</v>
      </c>
      <c r="H207" s="216">
        <v>5.8789999999999996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319</v>
      </c>
    </row>
    <row r="208" s="2" customFormat="1" ht="24.15" customHeight="1">
      <c r="A208" s="38"/>
      <c r="B208" s="39"/>
      <c r="C208" s="212" t="s">
        <v>320</v>
      </c>
      <c r="D208" s="212" t="s">
        <v>132</v>
      </c>
      <c r="E208" s="213" t="s">
        <v>321</v>
      </c>
      <c r="F208" s="214" t="s">
        <v>322</v>
      </c>
      <c r="G208" s="215" t="s">
        <v>318</v>
      </c>
      <c r="H208" s="216">
        <v>5.8789999999999996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323</v>
      </c>
    </row>
    <row r="209" s="2" customFormat="1" ht="24.15" customHeight="1">
      <c r="A209" s="38"/>
      <c r="B209" s="39"/>
      <c r="C209" s="212" t="s">
        <v>324</v>
      </c>
      <c r="D209" s="212" t="s">
        <v>132</v>
      </c>
      <c r="E209" s="213" t="s">
        <v>325</v>
      </c>
      <c r="F209" s="214" t="s">
        <v>326</v>
      </c>
      <c r="G209" s="215" t="s">
        <v>318</v>
      </c>
      <c r="H209" s="216">
        <v>58.789999999999999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327</v>
      </c>
    </row>
    <row r="210" s="13" customFormat="1">
      <c r="A210" s="13"/>
      <c r="B210" s="226"/>
      <c r="C210" s="227"/>
      <c r="D210" s="228" t="s">
        <v>143</v>
      </c>
      <c r="E210" s="227"/>
      <c r="F210" s="230" t="s">
        <v>328</v>
      </c>
      <c r="G210" s="227"/>
      <c r="H210" s="231">
        <v>58.789999999999999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4</v>
      </c>
      <c r="AX210" s="13" t="s">
        <v>81</v>
      </c>
      <c r="AY210" s="237" t="s">
        <v>129</v>
      </c>
    </row>
    <row r="211" s="2" customFormat="1" ht="24.15" customHeight="1">
      <c r="A211" s="38"/>
      <c r="B211" s="39"/>
      <c r="C211" s="212" t="s">
        <v>329</v>
      </c>
      <c r="D211" s="212" t="s">
        <v>132</v>
      </c>
      <c r="E211" s="213" t="s">
        <v>330</v>
      </c>
      <c r="F211" s="214" t="s">
        <v>331</v>
      </c>
      <c r="G211" s="215" t="s">
        <v>318</v>
      </c>
      <c r="H211" s="216">
        <v>5.8789999999999996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332</v>
      </c>
    </row>
    <row r="212" s="12" customFormat="1" ht="22.8" customHeight="1">
      <c r="A212" s="12"/>
      <c r="B212" s="196"/>
      <c r="C212" s="197"/>
      <c r="D212" s="198" t="s">
        <v>75</v>
      </c>
      <c r="E212" s="210" t="s">
        <v>333</v>
      </c>
      <c r="F212" s="210" t="s">
        <v>314</v>
      </c>
      <c r="G212" s="197"/>
      <c r="H212" s="197"/>
      <c r="I212" s="200"/>
      <c r="J212" s="211">
        <f>BK212</f>
        <v>0</v>
      </c>
      <c r="K212" s="197"/>
      <c r="L212" s="202"/>
      <c r="M212" s="203"/>
      <c r="N212" s="204"/>
      <c r="O212" s="204"/>
      <c r="P212" s="205">
        <f>P213</f>
        <v>0</v>
      </c>
      <c r="Q212" s="204"/>
      <c r="R212" s="205">
        <f>R213</f>
        <v>0</v>
      </c>
      <c r="S212" s="204"/>
      <c r="T212" s="206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7" t="s">
        <v>81</v>
      </c>
      <c r="AT212" s="208" t="s">
        <v>75</v>
      </c>
      <c r="AU212" s="208" t="s">
        <v>81</v>
      </c>
      <c r="AY212" s="207" t="s">
        <v>129</v>
      </c>
      <c r="BK212" s="209">
        <f>BK213</f>
        <v>0</v>
      </c>
    </row>
    <row r="213" s="2" customFormat="1" ht="16.5" customHeight="1">
      <c r="A213" s="38"/>
      <c r="B213" s="39"/>
      <c r="C213" s="212" t="s">
        <v>334</v>
      </c>
      <c r="D213" s="212" t="s">
        <v>132</v>
      </c>
      <c r="E213" s="213" t="s">
        <v>335</v>
      </c>
      <c r="F213" s="214" t="s">
        <v>336</v>
      </c>
      <c r="G213" s="215" t="s">
        <v>318</v>
      </c>
      <c r="H213" s="216">
        <v>3.298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337</v>
      </c>
    </row>
    <row r="214" s="12" customFormat="1" ht="25.92" customHeight="1">
      <c r="A214" s="12"/>
      <c r="B214" s="196"/>
      <c r="C214" s="197"/>
      <c r="D214" s="198" t="s">
        <v>75</v>
      </c>
      <c r="E214" s="199" t="s">
        <v>338</v>
      </c>
      <c r="F214" s="199" t="s">
        <v>339</v>
      </c>
      <c r="G214" s="197"/>
      <c r="H214" s="197"/>
      <c r="I214" s="200"/>
      <c r="J214" s="201">
        <f>BK214</f>
        <v>0</v>
      </c>
      <c r="K214" s="197"/>
      <c r="L214" s="202"/>
      <c r="M214" s="203"/>
      <c r="N214" s="204"/>
      <c r="O214" s="204"/>
      <c r="P214" s="205">
        <f>P215+P225+P231+P242+P252+P270+P277+P288+P298+P303+P316+P342+P350+P368</f>
        <v>0</v>
      </c>
      <c r="Q214" s="204"/>
      <c r="R214" s="205">
        <f>R215+R225+R231+R242+R252+R270+R277+R288+R298+R303+R316+R342+R350+R368</f>
        <v>1.1624771760000001</v>
      </c>
      <c r="S214" s="204"/>
      <c r="T214" s="206">
        <f>T215+T225+T231+T242+T252+T270+T277+T288+T298+T303+T316+T342+T350+T368</f>
        <v>0.029848499999999993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7" t="s">
        <v>137</v>
      </c>
      <c r="AT214" s="208" t="s">
        <v>75</v>
      </c>
      <c r="AU214" s="208" t="s">
        <v>76</v>
      </c>
      <c r="AY214" s="207" t="s">
        <v>129</v>
      </c>
      <c r="BK214" s="209">
        <f>BK215+BK225+BK231+BK242+BK252+BK270+BK277+BK288+BK298+BK303+BK316+BK342+BK350+BK368</f>
        <v>0</v>
      </c>
    </row>
    <row r="215" s="12" customFormat="1" ht="22.8" customHeight="1">
      <c r="A215" s="12"/>
      <c r="B215" s="196"/>
      <c r="C215" s="197"/>
      <c r="D215" s="198" t="s">
        <v>75</v>
      </c>
      <c r="E215" s="210" t="s">
        <v>340</v>
      </c>
      <c r="F215" s="210" t="s">
        <v>341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SUM(P216:P224)</f>
        <v>0</v>
      </c>
      <c r="Q215" s="204"/>
      <c r="R215" s="205">
        <f>SUM(R216:R224)</f>
        <v>0.07479899999999999</v>
      </c>
      <c r="S215" s="204"/>
      <c r="T215" s="206">
        <f>SUM(T216:T224)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137</v>
      </c>
      <c r="AT215" s="208" t="s">
        <v>75</v>
      </c>
      <c r="AU215" s="208" t="s">
        <v>81</v>
      </c>
      <c r="AY215" s="207" t="s">
        <v>129</v>
      </c>
      <c r="BK215" s="209">
        <f>SUM(BK216:BK224)</f>
        <v>0</v>
      </c>
    </row>
    <row r="216" s="2" customFormat="1" ht="16.5" customHeight="1">
      <c r="A216" s="38"/>
      <c r="B216" s="39"/>
      <c r="C216" s="212" t="s">
        <v>342</v>
      </c>
      <c r="D216" s="212" t="s">
        <v>132</v>
      </c>
      <c r="E216" s="213" t="s">
        <v>343</v>
      </c>
      <c r="F216" s="214" t="s">
        <v>344</v>
      </c>
      <c r="G216" s="215" t="s">
        <v>141</v>
      </c>
      <c r="H216" s="216">
        <v>3.25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0.0044999999999999997</v>
      </c>
      <c r="R216" s="222">
        <f>Q216*H216</f>
        <v>0.014624999999999999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210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210</v>
      </c>
      <c r="BM216" s="224" t="s">
        <v>345</v>
      </c>
    </row>
    <row r="217" s="13" customFormat="1">
      <c r="A217" s="13"/>
      <c r="B217" s="226"/>
      <c r="C217" s="227"/>
      <c r="D217" s="228" t="s">
        <v>143</v>
      </c>
      <c r="E217" s="229" t="s">
        <v>1</v>
      </c>
      <c r="F217" s="230" t="s">
        <v>170</v>
      </c>
      <c r="G217" s="227"/>
      <c r="H217" s="231">
        <v>3.25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32</v>
      </c>
      <c r="AX217" s="13" t="s">
        <v>81</v>
      </c>
      <c r="AY217" s="237" t="s">
        <v>129</v>
      </c>
    </row>
    <row r="218" s="2" customFormat="1" ht="16.5" customHeight="1">
      <c r="A218" s="38"/>
      <c r="B218" s="39"/>
      <c r="C218" s="212" t="s">
        <v>346</v>
      </c>
      <c r="D218" s="212" t="s">
        <v>132</v>
      </c>
      <c r="E218" s="213" t="s">
        <v>347</v>
      </c>
      <c r="F218" s="214" t="s">
        <v>348</v>
      </c>
      <c r="G218" s="215" t="s">
        <v>141</v>
      </c>
      <c r="H218" s="216">
        <v>4.4720000000000004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0.0044999999999999997</v>
      </c>
      <c r="R218" s="222">
        <f>Q218*H218</f>
        <v>0.020124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210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210</v>
      </c>
      <c r="BM218" s="224" t="s">
        <v>349</v>
      </c>
    </row>
    <row r="219" s="13" customFormat="1">
      <c r="A219" s="13"/>
      <c r="B219" s="226"/>
      <c r="C219" s="227"/>
      <c r="D219" s="228" t="s">
        <v>143</v>
      </c>
      <c r="E219" s="229" t="s">
        <v>1</v>
      </c>
      <c r="F219" s="230" t="s">
        <v>350</v>
      </c>
      <c r="G219" s="227"/>
      <c r="H219" s="231">
        <v>1.8200000000000001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32</v>
      </c>
      <c r="AX219" s="13" t="s">
        <v>76</v>
      </c>
      <c r="AY219" s="237" t="s">
        <v>129</v>
      </c>
    </row>
    <row r="220" s="13" customFormat="1">
      <c r="A220" s="13"/>
      <c r="B220" s="226"/>
      <c r="C220" s="227"/>
      <c r="D220" s="228" t="s">
        <v>143</v>
      </c>
      <c r="E220" s="229" t="s">
        <v>1</v>
      </c>
      <c r="F220" s="230" t="s">
        <v>351</v>
      </c>
      <c r="G220" s="227"/>
      <c r="H220" s="231">
        <v>2.6520000000000001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76</v>
      </c>
      <c r="AY220" s="237" t="s">
        <v>129</v>
      </c>
    </row>
    <row r="221" s="15" customFormat="1">
      <c r="A221" s="15"/>
      <c r="B221" s="248"/>
      <c r="C221" s="249"/>
      <c r="D221" s="228" t="s">
        <v>143</v>
      </c>
      <c r="E221" s="250" t="s">
        <v>1</v>
      </c>
      <c r="F221" s="251" t="s">
        <v>181</v>
      </c>
      <c r="G221" s="249"/>
      <c r="H221" s="252">
        <v>4.4720000000000004</v>
      </c>
      <c r="I221" s="253"/>
      <c r="J221" s="249"/>
      <c r="K221" s="249"/>
      <c r="L221" s="254"/>
      <c r="M221" s="255"/>
      <c r="N221" s="256"/>
      <c r="O221" s="256"/>
      <c r="P221" s="256"/>
      <c r="Q221" s="256"/>
      <c r="R221" s="256"/>
      <c r="S221" s="256"/>
      <c r="T221" s="257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8" t="s">
        <v>143</v>
      </c>
      <c r="AU221" s="258" t="s">
        <v>137</v>
      </c>
      <c r="AV221" s="15" t="s">
        <v>136</v>
      </c>
      <c r="AW221" s="15" t="s">
        <v>32</v>
      </c>
      <c r="AX221" s="15" t="s">
        <v>81</v>
      </c>
      <c r="AY221" s="258" t="s">
        <v>129</v>
      </c>
    </row>
    <row r="222" s="2" customFormat="1" ht="16.5" customHeight="1">
      <c r="A222" s="38"/>
      <c r="B222" s="39"/>
      <c r="C222" s="212" t="s">
        <v>352</v>
      </c>
      <c r="D222" s="212" t="s">
        <v>132</v>
      </c>
      <c r="E222" s="213" t="s">
        <v>353</v>
      </c>
      <c r="F222" s="214" t="s">
        <v>354</v>
      </c>
      <c r="G222" s="215" t="s">
        <v>147</v>
      </c>
      <c r="H222" s="216">
        <v>8.9000000000000004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0.0044999999999999997</v>
      </c>
      <c r="R222" s="222">
        <f>Q222*H222</f>
        <v>0.040049999999999995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210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210</v>
      </c>
      <c r="BM222" s="224" t="s">
        <v>355</v>
      </c>
    </row>
    <row r="223" s="13" customFormat="1">
      <c r="A223" s="13"/>
      <c r="B223" s="226"/>
      <c r="C223" s="227"/>
      <c r="D223" s="228" t="s">
        <v>143</v>
      </c>
      <c r="E223" s="229" t="s">
        <v>1</v>
      </c>
      <c r="F223" s="230" t="s">
        <v>356</v>
      </c>
      <c r="G223" s="227"/>
      <c r="H223" s="231">
        <v>8.9000000000000004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81</v>
      </c>
      <c r="AY223" s="237" t="s">
        <v>129</v>
      </c>
    </row>
    <row r="224" s="2" customFormat="1" ht="24.15" customHeight="1">
      <c r="A224" s="38"/>
      <c r="B224" s="39"/>
      <c r="C224" s="212" t="s">
        <v>357</v>
      </c>
      <c r="D224" s="212" t="s">
        <v>132</v>
      </c>
      <c r="E224" s="213" t="s">
        <v>358</v>
      </c>
      <c r="F224" s="214" t="s">
        <v>359</v>
      </c>
      <c r="G224" s="215" t="s">
        <v>318</v>
      </c>
      <c r="H224" s="216">
        <v>0.074999999999999997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42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210</v>
      </c>
      <c r="AT224" s="224" t="s">
        <v>132</v>
      </c>
      <c r="AU224" s="224" t="s">
        <v>137</v>
      </c>
      <c r="AY224" s="17" t="s">
        <v>129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137</v>
      </c>
      <c r="BK224" s="225">
        <f>ROUND(I224*H224,2)</f>
        <v>0</v>
      </c>
      <c r="BL224" s="17" t="s">
        <v>210</v>
      </c>
      <c r="BM224" s="224" t="s">
        <v>360</v>
      </c>
    </row>
    <row r="225" s="12" customFormat="1" ht="22.8" customHeight="1">
      <c r="A225" s="12"/>
      <c r="B225" s="196"/>
      <c r="C225" s="197"/>
      <c r="D225" s="198" t="s">
        <v>75</v>
      </c>
      <c r="E225" s="210" t="s">
        <v>361</v>
      </c>
      <c r="F225" s="210" t="s">
        <v>362</v>
      </c>
      <c r="G225" s="197"/>
      <c r="H225" s="197"/>
      <c r="I225" s="200"/>
      <c r="J225" s="211">
        <f>BK225</f>
        <v>0</v>
      </c>
      <c r="K225" s="197"/>
      <c r="L225" s="202"/>
      <c r="M225" s="203"/>
      <c r="N225" s="204"/>
      <c r="O225" s="204"/>
      <c r="P225" s="205">
        <f>SUM(P226:P230)</f>
        <v>0</v>
      </c>
      <c r="Q225" s="204"/>
      <c r="R225" s="205">
        <f>SUM(R226:R230)</f>
        <v>0.0066299999999999996</v>
      </c>
      <c r="S225" s="204"/>
      <c r="T225" s="206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137</v>
      </c>
      <c r="AT225" s="208" t="s">
        <v>75</v>
      </c>
      <c r="AU225" s="208" t="s">
        <v>81</v>
      </c>
      <c r="AY225" s="207" t="s">
        <v>129</v>
      </c>
      <c r="BK225" s="209">
        <f>SUM(BK226:BK230)</f>
        <v>0</v>
      </c>
    </row>
    <row r="226" s="2" customFormat="1" ht="24.15" customHeight="1">
      <c r="A226" s="38"/>
      <c r="B226" s="39"/>
      <c r="C226" s="212" t="s">
        <v>363</v>
      </c>
      <c r="D226" s="212" t="s">
        <v>132</v>
      </c>
      <c r="E226" s="213" t="s">
        <v>364</v>
      </c>
      <c r="F226" s="214" t="s">
        <v>365</v>
      </c>
      <c r="G226" s="215" t="s">
        <v>141</v>
      </c>
      <c r="H226" s="216">
        <v>3.25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210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210</v>
      </c>
      <c r="BM226" s="224" t="s">
        <v>366</v>
      </c>
    </row>
    <row r="227" s="2" customFormat="1" ht="16.5" customHeight="1">
      <c r="A227" s="38"/>
      <c r="B227" s="39"/>
      <c r="C227" s="259" t="s">
        <v>367</v>
      </c>
      <c r="D227" s="259" t="s">
        <v>203</v>
      </c>
      <c r="E227" s="260" t="s">
        <v>368</v>
      </c>
      <c r="F227" s="261" t="s">
        <v>369</v>
      </c>
      <c r="G227" s="262" t="s">
        <v>141</v>
      </c>
      <c r="H227" s="263">
        <v>3.3149999999999999</v>
      </c>
      <c r="I227" s="264"/>
      <c r="J227" s="265">
        <f>ROUND(I227*H227,2)</f>
        <v>0</v>
      </c>
      <c r="K227" s="266"/>
      <c r="L227" s="267"/>
      <c r="M227" s="268" t="s">
        <v>1</v>
      </c>
      <c r="N227" s="269" t="s">
        <v>42</v>
      </c>
      <c r="O227" s="91"/>
      <c r="P227" s="222">
        <f>O227*H227</f>
        <v>0</v>
      </c>
      <c r="Q227" s="222">
        <v>0.002</v>
      </c>
      <c r="R227" s="222">
        <f>Q227*H227</f>
        <v>0.0066299999999999996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280</v>
      </c>
      <c r="AT227" s="224" t="s">
        <v>203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210</v>
      </c>
      <c r="BM227" s="224" t="s">
        <v>370</v>
      </c>
    </row>
    <row r="228" s="13" customFormat="1">
      <c r="A228" s="13"/>
      <c r="B228" s="226"/>
      <c r="C228" s="227"/>
      <c r="D228" s="228" t="s">
        <v>143</v>
      </c>
      <c r="E228" s="227"/>
      <c r="F228" s="230" t="s">
        <v>371</v>
      </c>
      <c r="G228" s="227"/>
      <c r="H228" s="231">
        <v>3.3149999999999999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4</v>
      </c>
      <c r="AX228" s="13" t="s">
        <v>81</v>
      </c>
      <c r="AY228" s="237" t="s">
        <v>129</v>
      </c>
    </row>
    <row r="229" s="2" customFormat="1" ht="16.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298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="2" customFormat="1" ht="24.15" customHeight="1">
      <c r="A230" s="38"/>
      <c r="B230" s="39"/>
      <c r="C230" s="212" t="s">
        <v>376</v>
      </c>
      <c r="D230" s="212" t="s">
        <v>132</v>
      </c>
      <c r="E230" s="213" t="s">
        <v>377</v>
      </c>
      <c r="F230" s="214" t="s">
        <v>378</v>
      </c>
      <c r="G230" s="215" t="s">
        <v>318</v>
      </c>
      <c r="H230" s="216">
        <v>0.0070000000000000001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210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210</v>
      </c>
      <c r="BM230" s="224" t="s">
        <v>379</v>
      </c>
    </row>
    <row r="231" s="12" customFormat="1" ht="22.8" customHeight="1">
      <c r="A231" s="12"/>
      <c r="B231" s="196"/>
      <c r="C231" s="197"/>
      <c r="D231" s="198" t="s">
        <v>75</v>
      </c>
      <c r="E231" s="210" t="s">
        <v>380</v>
      </c>
      <c r="F231" s="210" t="s">
        <v>381</v>
      </c>
      <c r="G231" s="197"/>
      <c r="H231" s="197"/>
      <c r="I231" s="200"/>
      <c r="J231" s="211">
        <f>BK231</f>
        <v>0</v>
      </c>
      <c r="K231" s="197"/>
      <c r="L231" s="202"/>
      <c r="M231" s="203"/>
      <c r="N231" s="204"/>
      <c r="O231" s="204"/>
      <c r="P231" s="205">
        <f>SUM(P232:P241)</f>
        <v>0</v>
      </c>
      <c r="Q231" s="204"/>
      <c r="R231" s="205">
        <f>SUM(R232:R241)</f>
        <v>0.0034840000000000001</v>
      </c>
      <c r="S231" s="204"/>
      <c r="T231" s="206">
        <f>SUM(T232:T241)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7" t="s">
        <v>137</v>
      </c>
      <c r="AT231" s="208" t="s">
        <v>75</v>
      </c>
      <c r="AU231" s="208" t="s">
        <v>81</v>
      </c>
      <c r="AY231" s="207" t="s">
        <v>129</v>
      </c>
      <c r="BK231" s="209">
        <f>SUM(BK232:BK241)</f>
        <v>0</v>
      </c>
    </row>
    <row r="232" s="2" customFormat="1" ht="21.75" customHeight="1">
      <c r="A232" s="38"/>
      <c r="B232" s="39"/>
      <c r="C232" s="212" t="s">
        <v>382</v>
      </c>
      <c r="D232" s="212" t="s">
        <v>132</v>
      </c>
      <c r="E232" s="213" t="s">
        <v>383</v>
      </c>
      <c r="F232" s="214" t="s">
        <v>384</v>
      </c>
      <c r="G232" s="215" t="s">
        <v>147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0.0012600000000000001</v>
      </c>
      <c r="R232" s="222">
        <f>Q232*H232</f>
        <v>0.0012600000000000001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136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136</v>
      </c>
      <c r="BM232" s="224" t="s">
        <v>385</v>
      </c>
    </row>
    <row r="233" s="2" customFormat="1" ht="21.75" customHeight="1">
      <c r="A233" s="38"/>
      <c r="B233" s="39"/>
      <c r="C233" s="212" t="s">
        <v>386</v>
      </c>
      <c r="D233" s="212" t="s">
        <v>132</v>
      </c>
      <c r="E233" s="213" t="s">
        <v>387</v>
      </c>
      <c r="F233" s="214" t="s">
        <v>388</v>
      </c>
      <c r="G233" s="215" t="s">
        <v>147</v>
      </c>
      <c r="H233" s="216">
        <v>1.1000000000000001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0.00029</v>
      </c>
      <c r="R233" s="222">
        <f>Q233*H233</f>
        <v>0.000319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389</v>
      </c>
    </row>
    <row r="234" s="2" customFormat="1" ht="21.75" customHeight="1">
      <c r="A234" s="38"/>
      <c r="B234" s="39"/>
      <c r="C234" s="212" t="s">
        <v>390</v>
      </c>
      <c r="D234" s="212" t="s">
        <v>132</v>
      </c>
      <c r="E234" s="213" t="s">
        <v>391</v>
      </c>
      <c r="F234" s="214" t="s">
        <v>392</v>
      </c>
      <c r="G234" s="215" t="s">
        <v>147</v>
      </c>
      <c r="H234" s="216">
        <v>3.5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0.00035</v>
      </c>
      <c r="R234" s="222">
        <f>Q234*H234</f>
        <v>0.001225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210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393</v>
      </c>
    </row>
    <row r="235" s="2" customFormat="1" ht="16.5" customHeight="1">
      <c r="A235" s="38"/>
      <c r="B235" s="39"/>
      <c r="C235" s="212" t="s">
        <v>394</v>
      </c>
      <c r="D235" s="212" t="s">
        <v>132</v>
      </c>
      <c r="E235" s="213" t="s">
        <v>395</v>
      </c>
      <c r="F235" s="214" t="s">
        <v>396</v>
      </c>
      <c r="G235" s="215" t="s">
        <v>135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0.00034000000000000002</v>
      </c>
      <c r="R235" s="222">
        <f>Q235*H235</f>
        <v>0.00034000000000000002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210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210</v>
      </c>
      <c r="BM235" s="224" t="s">
        <v>397</v>
      </c>
    </row>
    <row r="236" s="2" customFormat="1" ht="16.5" customHeight="1">
      <c r="A236" s="38"/>
      <c r="B236" s="39"/>
      <c r="C236" s="212" t="s">
        <v>398</v>
      </c>
      <c r="D236" s="212" t="s">
        <v>132</v>
      </c>
      <c r="E236" s="213" t="s">
        <v>399</v>
      </c>
      <c r="F236" s="214" t="s">
        <v>400</v>
      </c>
      <c r="G236" s="215" t="s">
        <v>135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0.00034000000000000002</v>
      </c>
      <c r="R236" s="222">
        <f>Q236*H236</f>
        <v>0.00034000000000000002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401</v>
      </c>
    </row>
    <row r="237" s="2" customFormat="1" ht="21.75" customHeight="1">
      <c r="A237" s="38"/>
      <c r="B237" s="39"/>
      <c r="C237" s="212" t="s">
        <v>402</v>
      </c>
      <c r="D237" s="212" t="s">
        <v>132</v>
      </c>
      <c r="E237" s="213" t="s">
        <v>403</v>
      </c>
      <c r="F237" s="214" t="s">
        <v>404</v>
      </c>
      <c r="G237" s="215" t="s">
        <v>147</v>
      </c>
      <c r="H237" s="216">
        <v>5.5999999999999996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210</v>
      </c>
      <c r="BM237" s="224" t="s">
        <v>405</v>
      </c>
    </row>
    <row r="238" s="13" customFormat="1">
      <c r="A238" s="13"/>
      <c r="B238" s="226"/>
      <c r="C238" s="227"/>
      <c r="D238" s="228" t="s">
        <v>143</v>
      </c>
      <c r="E238" s="229" t="s">
        <v>1</v>
      </c>
      <c r="F238" s="230" t="s">
        <v>406</v>
      </c>
      <c r="G238" s="227"/>
      <c r="H238" s="231">
        <v>5.5999999999999996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143</v>
      </c>
      <c r="AU238" s="237" t="s">
        <v>137</v>
      </c>
      <c r="AV238" s="13" t="s">
        <v>137</v>
      </c>
      <c r="AW238" s="13" t="s">
        <v>32</v>
      </c>
      <c r="AX238" s="13" t="s">
        <v>81</v>
      </c>
      <c r="AY238" s="237" t="s">
        <v>129</v>
      </c>
    </row>
    <row r="239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298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="2" customFormat="1" ht="16.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298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="2" customFormat="1" ht="24.15" customHeight="1">
      <c r="A241" s="38"/>
      <c r="B241" s="39"/>
      <c r="C241" s="212" t="s">
        <v>415</v>
      </c>
      <c r="D241" s="212" t="s">
        <v>132</v>
      </c>
      <c r="E241" s="213" t="s">
        <v>416</v>
      </c>
      <c r="F241" s="214" t="s">
        <v>417</v>
      </c>
      <c r="G241" s="215" t="s">
        <v>318</v>
      </c>
      <c r="H241" s="216">
        <v>0.002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210</v>
      </c>
      <c r="BM241" s="224" t="s">
        <v>418</v>
      </c>
    </row>
    <row r="242" s="12" customFormat="1" ht="22.8" customHeight="1">
      <c r="A242" s="12"/>
      <c r="B242" s="196"/>
      <c r="C242" s="197"/>
      <c r="D242" s="198" t="s">
        <v>75</v>
      </c>
      <c r="E242" s="210" t="s">
        <v>419</v>
      </c>
      <c r="F242" s="210" t="s">
        <v>420</v>
      </c>
      <c r="G242" s="197"/>
      <c r="H242" s="197"/>
      <c r="I242" s="200"/>
      <c r="J242" s="211">
        <f>BK242</f>
        <v>0</v>
      </c>
      <c r="K242" s="197"/>
      <c r="L242" s="202"/>
      <c r="M242" s="203"/>
      <c r="N242" s="204"/>
      <c r="O242" s="204"/>
      <c r="P242" s="205">
        <f>SUM(P243:P251)</f>
        <v>0</v>
      </c>
      <c r="Q242" s="204"/>
      <c r="R242" s="205">
        <f>SUM(R243:R251)</f>
        <v>0.0096600000000000002</v>
      </c>
      <c r="S242" s="204"/>
      <c r="T242" s="206">
        <f>SUM(T243:T251)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137</v>
      </c>
      <c r="AT242" s="208" t="s">
        <v>75</v>
      </c>
      <c r="AU242" s="208" t="s">
        <v>81</v>
      </c>
      <c r="AY242" s="207" t="s">
        <v>129</v>
      </c>
      <c r="BK242" s="209">
        <f>SUM(BK243:BK251)</f>
        <v>0</v>
      </c>
    </row>
    <row r="243" s="2" customFormat="1" ht="24.15" customHeight="1">
      <c r="A243" s="38"/>
      <c r="B243" s="39"/>
      <c r="C243" s="212" t="s">
        <v>421</v>
      </c>
      <c r="D243" s="212" t="s">
        <v>132</v>
      </c>
      <c r="E243" s="213" t="s">
        <v>422</v>
      </c>
      <c r="F243" s="214" t="s">
        <v>423</v>
      </c>
      <c r="G243" s="215" t="s">
        <v>147</v>
      </c>
      <c r="H243" s="216">
        <v>9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0.00040000000000000002</v>
      </c>
      <c r="R243" s="222">
        <f>Q243*H243</f>
        <v>0.0036000000000000003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424</v>
      </c>
    </row>
    <row r="244" s="2" customFormat="1" ht="33" customHeight="1">
      <c r="A244" s="38"/>
      <c r="B244" s="39"/>
      <c r="C244" s="212" t="s">
        <v>425</v>
      </c>
      <c r="D244" s="212" t="s">
        <v>132</v>
      </c>
      <c r="E244" s="213" t="s">
        <v>426</v>
      </c>
      <c r="F244" s="214" t="s">
        <v>427</v>
      </c>
      <c r="G244" s="215" t="s">
        <v>147</v>
      </c>
      <c r="H244" s="216">
        <v>4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5.0000000000000002E-05</v>
      </c>
      <c r="R244" s="222">
        <f>Q244*H244</f>
        <v>0.00020000000000000001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428</v>
      </c>
    </row>
    <row r="245" s="2" customFormat="1" ht="33" customHeight="1">
      <c r="A245" s="38"/>
      <c r="B245" s="39"/>
      <c r="C245" s="212" t="s">
        <v>429</v>
      </c>
      <c r="D245" s="212" t="s">
        <v>132</v>
      </c>
      <c r="E245" s="213" t="s">
        <v>430</v>
      </c>
      <c r="F245" s="214" t="s">
        <v>431</v>
      </c>
      <c r="G245" s="215" t="s">
        <v>147</v>
      </c>
      <c r="H245" s="216">
        <v>5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6.9999999999999994E-05</v>
      </c>
      <c r="R245" s="222">
        <f>Q245*H245</f>
        <v>0.00034999999999999994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210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210</v>
      </c>
      <c r="BM245" s="224" t="s">
        <v>432</v>
      </c>
    </row>
    <row r="246" s="2" customFormat="1" ht="16.5" customHeight="1">
      <c r="A246" s="38"/>
      <c r="B246" s="39"/>
      <c r="C246" s="212" t="s">
        <v>433</v>
      </c>
      <c r="D246" s="212" t="s">
        <v>132</v>
      </c>
      <c r="E246" s="213" t="s">
        <v>434</v>
      </c>
      <c r="F246" s="214" t="s">
        <v>435</v>
      </c>
      <c r="G246" s="215" t="s">
        <v>135</v>
      </c>
      <c r="H246" s="216">
        <v>3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0.00059999999999999995</v>
      </c>
      <c r="R246" s="222">
        <f>Q246*H246</f>
        <v>0.0018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436</v>
      </c>
    </row>
    <row r="247" s="2" customFormat="1" ht="24.15" customHeight="1">
      <c r="A247" s="38"/>
      <c r="B247" s="39"/>
      <c r="C247" s="212" t="s">
        <v>437</v>
      </c>
      <c r="D247" s="212" t="s">
        <v>132</v>
      </c>
      <c r="E247" s="213" t="s">
        <v>438</v>
      </c>
      <c r="F247" s="214" t="s">
        <v>439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0.00040000000000000002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440</v>
      </c>
    </row>
    <row r="248" s="2" customFormat="1" ht="21.75" customHeight="1">
      <c r="A248" s="38"/>
      <c r="B248" s="39"/>
      <c r="C248" s="212" t="s">
        <v>441</v>
      </c>
      <c r="D248" s="212" t="s">
        <v>132</v>
      </c>
      <c r="E248" s="213" t="s">
        <v>442</v>
      </c>
      <c r="F248" s="214" t="s">
        <v>443</v>
      </c>
      <c r="G248" s="215" t="s">
        <v>147</v>
      </c>
      <c r="H248" s="216">
        <v>9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1.0000000000000001E-05</v>
      </c>
      <c r="R248" s="222">
        <f>Q248*H248</f>
        <v>9.0000000000000006E-05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444</v>
      </c>
    </row>
    <row r="249" s="2" customFormat="1" ht="16.5" customHeight="1">
      <c r="A249" s="38"/>
      <c r="B249" s="39"/>
      <c r="C249" s="212" t="s">
        <v>445</v>
      </c>
      <c r="D249" s="212" t="s">
        <v>132</v>
      </c>
      <c r="E249" s="213" t="s">
        <v>446</v>
      </c>
      <c r="F249" s="214" t="s">
        <v>413</v>
      </c>
      <c r="G249" s="215" t="s">
        <v>298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1.0000000000000001E-05</v>
      </c>
      <c r="R249" s="222">
        <f>Q249*H249</f>
        <v>1.0000000000000001E-05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447</v>
      </c>
    </row>
    <row r="250" s="2" customFormat="1" ht="16.5" customHeight="1">
      <c r="A250" s="38"/>
      <c r="B250" s="39"/>
      <c r="C250" s="212" t="s">
        <v>448</v>
      </c>
      <c r="D250" s="212" t="s">
        <v>132</v>
      </c>
      <c r="E250" s="213" t="s">
        <v>449</v>
      </c>
      <c r="F250" s="214" t="s">
        <v>450</v>
      </c>
      <c r="G250" s="215" t="s">
        <v>298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1.0000000000000001E-05</v>
      </c>
      <c r="R250" s="222">
        <f>Q250*H250</f>
        <v>1.0000000000000001E-05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451</v>
      </c>
    </row>
    <row r="251" s="2" customFormat="1" ht="24.15" customHeight="1">
      <c r="A251" s="38"/>
      <c r="B251" s="39"/>
      <c r="C251" s="212" t="s">
        <v>452</v>
      </c>
      <c r="D251" s="212" t="s">
        <v>132</v>
      </c>
      <c r="E251" s="213" t="s">
        <v>453</v>
      </c>
      <c r="F251" s="214" t="s">
        <v>454</v>
      </c>
      <c r="G251" s="215" t="s">
        <v>318</v>
      </c>
      <c r="H251" s="216">
        <v>0.01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455</v>
      </c>
    </row>
    <row r="252" s="12" customFormat="1" ht="22.8" customHeight="1">
      <c r="A252" s="12"/>
      <c r="B252" s="196"/>
      <c r="C252" s="197"/>
      <c r="D252" s="198" t="s">
        <v>75</v>
      </c>
      <c r="E252" s="210" t="s">
        <v>456</v>
      </c>
      <c r="F252" s="210" t="s">
        <v>457</v>
      </c>
      <c r="G252" s="197"/>
      <c r="H252" s="197"/>
      <c r="I252" s="200"/>
      <c r="J252" s="211">
        <f>BK252</f>
        <v>0</v>
      </c>
      <c r="K252" s="197"/>
      <c r="L252" s="202"/>
      <c r="M252" s="203"/>
      <c r="N252" s="204"/>
      <c r="O252" s="204"/>
      <c r="P252" s="205">
        <f>SUM(P253:P269)</f>
        <v>0</v>
      </c>
      <c r="Q252" s="204"/>
      <c r="R252" s="205">
        <f>SUM(R253:R269)</f>
        <v>0.024070000000000001</v>
      </c>
      <c r="S252" s="204"/>
      <c r="T252" s="206">
        <f>SUM(T253:T269)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7" t="s">
        <v>137</v>
      </c>
      <c r="AT252" s="208" t="s">
        <v>75</v>
      </c>
      <c r="AU252" s="208" t="s">
        <v>81</v>
      </c>
      <c r="AY252" s="207" t="s">
        <v>129</v>
      </c>
      <c r="BK252" s="209">
        <f>SUM(BK253:BK269)</f>
        <v>0</v>
      </c>
    </row>
    <row r="253" s="2" customFormat="1" ht="16.5" customHeight="1">
      <c r="A253" s="38"/>
      <c r="B253" s="39"/>
      <c r="C253" s="212" t="s">
        <v>458</v>
      </c>
      <c r="D253" s="212" t="s">
        <v>132</v>
      </c>
      <c r="E253" s="213" t="s">
        <v>459</v>
      </c>
      <c r="F253" s="214" t="s">
        <v>460</v>
      </c>
      <c r="G253" s="215" t="s">
        <v>222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0.024070000000000001</v>
      </c>
      <c r="R253" s="222">
        <f>Q253*H253</f>
        <v>0.024070000000000001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461</v>
      </c>
    </row>
    <row r="254" s="2" customFormat="1" ht="16.5" customHeight="1">
      <c r="A254" s="38"/>
      <c r="B254" s="39"/>
      <c r="C254" s="212" t="s">
        <v>462</v>
      </c>
      <c r="D254" s="212" t="s">
        <v>132</v>
      </c>
      <c r="E254" s="213" t="s">
        <v>463</v>
      </c>
      <c r="F254" s="214" t="s">
        <v>464</v>
      </c>
      <c r="G254" s="215" t="s">
        <v>222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465</v>
      </c>
    </row>
    <row r="255" s="2" customFormat="1" ht="16.5" customHeight="1">
      <c r="A255" s="38"/>
      <c r="B255" s="39"/>
      <c r="C255" s="212" t="s">
        <v>466</v>
      </c>
      <c r="D255" s="212" t="s">
        <v>132</v>
      </c>
      <c r="E255" s="213" t="s">
        <v>467</v>
      </c>
      <c r="F255" s="214" t="s">
        <v>468</v>
      </c>
      <c r="G255" s="215" t="s">
        <v>222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469</v>
      </c>
    </row>
    <row r="256" s="2" customFormat="1" ht="16.5" customHeight="1">
      <c r="A256" s="38"/>
      <c r="B256" s="39"/>
      <c r="C256" s="212" t="s">
        <v>470</v>
      </c>
      <c r="D256" s="212" t="s">
        <v>132</v>
      </c>
      <c r="E256" s="213" t="s">
        <v>471</v>
      </c>
      <c r="F256" s="214" t="s">
        <v>472</v>
      </c>
      <c r="G256" s="215" t="s">
        <v>135</v>
      </c>
      <c r="H256" s="216">
        <v>4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473</v>
      </c>
    </row>
    <row r="257" s="2" customFormat="1" ht="16.5" customHeight="1">
      <c r="A257" s="38"/>
      <c r="B257" s="39"/>
      <c r="C257" s="212" t="s">
        <v>474</v>
      </c>
      <c r="D257" s="212" t="s">
        <v>132</v>
      </c>
      <c r="E257" s="213" t="s">
        <v>475</v>
      </c>
      <c r="F257" s="214" t="s">
        <v>476</v>
      </c>
      <c r="G257" s="215" t="s">
        <v>135</v>
      </c>
      <c r="H257" s="216">
        <v>2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477</v>
      </c>
    </row>
    <row r="258" s="2" customFormat="1" ht="16.5" customHeight="1">
      <c r="A258" s="38"/>
      <c r="B258" s="39"/>
      <c r="C258" s="212" t="s">
        <v>478</v>
      </c>
      <c r="D258" s="212" t="s">
        <v>132</v>
      </c>
      <c r="E258" s="213" t="s">
        <v>479</v>
      </c>
      <c r="F258" s="214" t="s">
        <v>480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481</v>
      </c>
    </row>
    <row r="259" s="2" customFormat="1" ht="16.5" customHeight="1">
      <c r="A259" s="38"/>
      <c r="B259" s="39"/>
      <c r="C259" s="212" t="s">
        <v>482</v>
      </c>
      <c r="D259" s="212" t="s">
        <v>132</v>
      </c>
      <c r="E259" s="213" t="s">
        <v>483</v>
      </c>
      <c r="F259" s="214" t="s">
        <v>484</v>
      </c>
      <c r="G259" s="215" t="s">
        <v>222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485</v>
      </c>
    </row>
    <row r="260" s="2" customFormat="1" ht="16.5" customHeight="1">
      <c r="A260" s="38"/>
      <c r="B260" s="39"/>
      <c r="C260" s="212" t="s">
        <v>486</v>
      </c>
      <c r="D260" s="212" t="s">
        <v>132</v>
      </c>
      <c r="E260" s="213" t="s">
        <v>487</v>
      </c>
      <c r="F260" s="214" t="s">
        <v>488</v>
      </c>
      <c r="G260" s="215" t="s">
        <v>222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489</v>
      </c>
    </row>
    <row r="261" s="2" customFormat="1" ht="16.5" customHeight="1">
      <c r="A261" s="38"/>
      <c r="B261" s="39"/>
      <c r="C261" s="212" t="s">
        <v>490</v>
      </c>
      <c r="D261" s="212" t="s">
        <v>132</v>
      </c>
      <c r="E261" s="213" t="s">
        <v>491</v>
      </c>
      <c r="F261" s="214" t="s">
        <v>492</v>
      </c>
      <c r="G261" s="215" t="s">
        <v>135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493</v>
      </c>
    </row>
    <row r="262" s="2" customFormat="1" ht="16.5" customHeight="1">
      <c r="A262" s="38"/>
      <c r="B262" s="39"/>
      <c r="C262" s="212" t="s">
        <v>494</v>
      </c>
      <c r="D262" s="212" t="s">
        <v>132</v>
      </c>
      <c r="E262" s="213" t="s">
        <v>495</v>
      </c>
      <c r="F262" s="214" t="s">
        <v>496</v>
      </c>
      <c r="G262" s="215" t="s">
        <v>135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497</v>
      </c>
    </row>
    <row r="263" s="2" customFormat="1" ht="16.5" customHeight="1">
      <c r="A263" s="38"/>
      <c r="B263" s="39"/>
      <c r="C263" s="212" t="s">
        <v>498</v>
      </c>
      <c r="D263" s="212" t="s">
        <v>132</v>
      </c>
      <c r="E263" s="213" t="s">
        <v>499</v>
      </c>
      <c r="F263" s="214" t="s">
        <v>500</v>
      </c>
      <c r="G263" s="215" t="s">
        <v>135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501</v>
      </c>
    </row>
    <row r="264" s="2" customFormat="1" ht="24.15" customHeight="1">
      <c r="A264" s="38"/>
      <c r="B264" s="39"/>
      <c r="C264" s="212" t="s">
        <v>502</v>
      </c>
      <c r="D264" s="212" t="s">
        <v>132</v>
      </c>
      <c r="E264" s="213" t="s">
        <v>503</v>
      </c>
      <c r="F264" s="214" t="s">
        <v>504</v>
      </c>
      <c r="G264" s="215" t="s">
        <v>135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505</v>
      </c>
    </row>
    <row r="265" s="2" customFormat="1" ht="21.75" customHeight="1">
      <c r="A265" s="38"/>
      <c r="B265" s="39"/>
      <c r="C265" s="212" t="s">
        <v>506</v>
      </c>
      <c r="D265" s="212" t="s">
        <v>132</v>
      </c>
      <c r="E265" s="213" t="s">
        <v>507</v>
      </c>
      <c r="F265" s="214" t="s">
        <v>508</v>
      </c>
      <c r="G265" s="215" t="s">
        <v>222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509</v>
      </c>
    </row>
    <row r="266" s="2" customFormat="1" ht="16.5" customHeight="1">
      <c r="A266" s="38"/>
      <c r="B266" s="39"/>
      <c r="C266" s="212" t="s">
        <v>510</v>
      </c>
      <c r="D266" s="212" t="s">
        <v>132</v>
      </c>
      <c r="E266" s="213" t="s">
        <v>511</v>
      </c>
      <c r="F266" s="214" t="s">
        <v>512</v>
      </c>
      <c r="G266" s="215" t="s">
        <v>135</v>
      </c>
      <c r="H266" s="216">
        <v>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513</v>
      </c>
    </row>
    <row r="267" s="2" customFormat="1" ht="24.15" customHeight="1">
      <c r="A267" s="38"/>
      <c r="B267" s="39"/>
      <c r="C267" s="212" t="s">
        <v>514</v>
      </c>
      <c r="D267" s="212" t="s">
        <v>132</v>
      </c>
      <c r="E267" s="213" t="s">
        <v>515</v>
      </c>
      <c r="F267" s="214" t="s">
        <v>516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517</v>
      </c>
    </row>
    <row r="268" s="2" customFormat="1" ht="16.5" customHeight="1">
      <c r="A268" s="38"/>
      <c r="B268" s="39"/>
      <c r="C268" s="212" t="s">
        <v>518</v>
      </c>
      <c r="D268" s="212" t="s">
        <v>132</v>
      </c>
      <c r="E268" s="213" t="s">
        <v>519</v>
      </c>
      <c r="F268" s="214" t="s">
        <v>520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521</v>
      </c>
    </row>
    <row r="269" s="2" customFormat="1" ht="24.15" customHeight="1">
      <c r="A269" s="38"/>
      <c r="B269" s="39"/>
      <c r="C269" s="212" t="s">
        <v>522</v>
      </c>
      <c r="D269" s="212" t="s">
        <v>132</v>
      </c>
      <c r="E269" s="213" t="s">
        <v>523</v>
      </c>
      <c r="F269" s="214" t="s">
        <v>524</v>
      </c>
      <c r="G269" s="215" t="s">
        <v>318</v>
      </c>
      <c r="H269" s="216">
        <v>0.062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525</v>
      </c>
    </row>
    <row r="270" s="12" customFormat="1" ht="22.8" customHeight="1">
      <c r="A270" s="12"/>
      <c r="B270" s="196"/>
      <c r="C270" s="197"/>
      <c r="D270" s="198" t="s">
        <v>75</v>
      </c>
      <c r="E270" s="210" t="s">
        <v>526</v>
      </c>
      <c r="F270" s="210" t="s">
        <v>527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SUM(P271:P276)</f>
        <v>0</v>
      </c>
      <c r="Q270" s="204"/>
      <c r="R270" s="205">
        <f>SUM(R271:R276)</f>
        <v>0.047964100000000003</v>
      </c>
      <c r="S270" s="204"/>
      <c r="T270" s="206">
        <f>SUM(T271:T276)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137</v>
      </c>
      <c r="AT270" s="208" t="s">
        <v>75</v>
      </c>
      <c r="AU270" s="208" t="s">
        <v>81</v>
      </c>
      <c r="AY270" s="207" t="s">
        <v>129</v>
      </c>
      <c r="BK270" s="209">
        <f>SUM(BK271:BK276)</f>
        <v>0</v>
      </c>
    </row>
    <row r="271" s="2" customFormat="1" ht="24.15" customHeight="1">
      <c r="A271" s="38"/>
      <c r="B271" s="39"/>
      <c r="C271" s="212" t="s">
        <v>528</v>
      </c>
      <c r="D271" s="212" t="s">
        <v>132</v>
      </c>
      <c r="E271" s="213" t="s">
        <v>529</v>
      </c>
      <c r="F271" s="214" t="s">
        <v>530</v>
      </c>
      <c r="G271" s="215" t="s">
        <v>141</v>
      </c>
      <c r="H271" s="216">
        <v>1.8300000000000001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0.025669999999999998</v>
      </c>
      <c r="R271" s="222">
        <f>Q271*H271</f>
        <v>0.0469761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531</v>
      </c>
    </row>
    <row r="272" s="13" customFormat="1">
      <c r="A272" s="13"/>
      <c r="B272" s="226"/>
      <c r="C272" s="227"/>
      <c r="D272" s="228" t="s">
        <v>143</v>
      </c>
      <c r="E272" s="229" t="s">
        <v>1</v>
      </c>
      <c r="F272" s="230" t="s">
        <v>532</v>
      </c>
      <c r="G272" s="227"/>
      <c r="H272" s="231">
        <v>1.8300000000000001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143</v>
      </c>
      <c r="AU272" s="237" t="s">
        <v>137</v>
      </c>
      <c r="AV272" s="13" t="s">
        <v>137</v>
      </c>
      <c r="AW272" s="13" t="s">
        <v>32</v>
      </c>
      <c r="AX272" s="13" t="s">
        <v>81</v>
      </c>
      <c r="AY272" s="237" t="s">
        <v>129</v>
      </c>
    </row>
    <row r="273" s="2" customFormat="1" ht="16.5" customHeight="1">
      <c r="A273" s="38"/>
      <c r="B273" s="39"/>
      <c r="C273" s="212" t="s">
        <v>533</v>
      </c>
      <c r="D273" s="212" t="s">
        <v>132</v>
      </c>
      <c r="E273" s="213" t="s">
        <v>534</v>
      </c>
      <c r="F273" s="214" t="s">
        <v>535</v>
      </c>
      <c r="G273" s="215" t="s">
        <v>141</v>
      </c>
      <c r="H273" s="216">
        <v>2.4700000000000002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0.00020000000000000001</v>
      </c>
      <c r="R273" s="222">
        <f>Q273*H273</f>
        <v>0.00049400000000000008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210</v>
      </c>
      <c r="BM273" s="224" t="s">
        <v>536</v>
      </c>
    </row>
    <row r="274" s="13" customFormat="1">
      <c r="A274" s="13"/>
      <c r="B274" s="226"/>
      <c r="C274" s="227"/>
      <c r="D274" s="228" t="s">
        <v>143</v>
      </c>
      <c r="E274" s="229" t="s">
        <v>1</v>
      </c>
      <c r="F274" s="230" t="s">
        <v>537</v>
      </c>
      <c r="G274" s="227"/>
      <c r="H274" s="231">
        <v>2.4700000000000002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143</v>
      </c>
      <c r="AU274" s="237" t="s">
        <v>137</v>
      </c>
      <c r="AV274" s="13" t="s">
        <v>137</v>
      </c>
      <c r="AW274" s="13" t="s">
        <v>32</v>
      </c>
      <c r="AX274" s="13" t="s">
        <v>81</v>
      </c>
      <c r="AY274" s="237" t="s">
        <v>129</v>
      </c>
    </row>
    <row r="275" s="2" customFormat="1" ht="16.5" customHeight="1">
      <c r="A275" s="38"/>
      <c r="B275" s="39"/>
      <c r="C275" s="212" t="s">
        <v>538</v>
      </c>
      <c r="D275" s="212" t="s">
        <v>132</v>
      </c>
      <c r="E275" s="213" t="s">
        <v>539</v>
      </c>
      <c r="F275" s="214" t="s">
        <v>540</v>
      </c>
      <c r="G275" s="215" t="s">
        <v>141</v>
      </c>
      <c r="H275" s="216">
        <v>2.4700000000000002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0.00020000000000000001</v>
      </c>
      <c r="R275" s="222">
        <f>Q275*H275</f>
        <v>0.00049400000000000008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541</v>
      </c>
    </row>
    <row r="276" s="2" customFormat="1" ht="24.15" customHeight="1">
      <c r="A276" s="38"/>
      <c r="B276" s="39"/>
      <c r="C276" s="212" t="s">
        <v>542</v>
      </c>
      <c r="D276" s="212" t="s">
        <v>132</v>
      </c>
      <c r="E276" s="213" t="s">
        <v>543</v>
      </c>
      <c r="F276" s="214" t="s">
        <v>544</v>
      </c>
      <c r="G276" s="215" t="s">
        <v>318</v>
      </c>
      <c r="H276" s="216">
        <v>0.048000000000000001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545</v>
      </c>
    </row>
    <row r="277" s="12" customFormat="1" ht="22.8" customHeight="1">
      <c r="A277" s="12"/>
      <c r="B277" s="196"/>
      <c r="C277" s="197"/>
      <c r="D277" s="198" t="s">
        <v>75</v>
      </c>
      <c r="E277" s="210" t="s">
        <v>546</v>
      </c>
      <c r="F277" s="210" t="s">
        <v>547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SUM(P278:P287)</f>
        <v>0</v>
      </c>
      <c r="Q277" s="204"/>
      <c r="R277" s="205">
        <f>SUM(R278:R287)</f>
        <v>0.061499999999999999</v>
      </c>
      <c r="S277" s="204"/>
      <c r="T277" s="206">
        <f>SUM(T278:T287)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137</v>
      </c>
      <c r="AT277" s="208" t="s">
        <v>75</v>
      </c>
      <c r="AU277" s="208" t="s">
        <v>81</v>
      </c>
      <c r="AY277" s="207" t="s">
        <v>129</v>
      </c>
      <c r="BK277" s="209">
        <f>SUM(BK278:BK287)</f>
        <v>0</v>
      </c>
    </row>
    <row r="278" s="2" customFormat="1" ht="24.15" customHeight="1">
      <c r="A278" s="38"/>
      <c r="B278" s="39"/>
      <c r="C278" s="212" t="s">
        <v>548</v>
      </c>
      <c r="D278" s="212" t="s">
        <v>132</v>
      </c>
      <c r="E278" s="213" t="s">
        <v>549</v>
      </c>
      <c r="F278" s="214" t="s">
        <v>550</v>
      </c>
      <c r="G278" s="215" t="s">
        <v>135</v>
      </c>
      <c r="H278" s="216">
        <v>3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551</v>
      </c>
    </row>
    <row r="279" s="2" customFormat="1" ht="24.15" customHeight="1">
      <c r="A279" s="38"/>
      <c r="B279" s="39"/>
      <c r="C279" s="259" t="s">
        <v>552</v>
      </c>
      <c r="D279" s="259" t="s">
        <v>203</v>
      </c>
      <c r="E279" s="260" t="s">
        <v>553</v>
      </c>
      <c r="F279" s="261" t="s">
        <v>554</v>
      </c>
      <c r="G279" s="262" t="s">
        <v>135</v>
      </c>
      <c r="H279" s="263">
        <v>2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0.0276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280</v>
      </c>
      <c r="AT279" s="224" t="s">
        <v>203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555</v>
      </c>
    </row>
    <row r="280" s="2" customFormat="1" ht="24.15" customHeight="1">
      <c r="A280" s="38"/>
      <c r="B280" s="39"/>
      <c r="C280" s="259" t="s">
        <v>556</v>
      </c>
      <c r="D280" s="259" t="s">
        <v>203</v>
      </c>
      <c r="E280" s="260" t="s">
        <v>557</v>
      </c>
      <c r="F280" s="261" t="s">
        <v>558</v>
      </c>
      <c r="G280" s="262" t="s">
        <v>135</v>
      </c>
      <c r="H280" s="263">
        <v>1</v>
      </c>
      <c r="I280" s="264"/>
      <c r="J280" s="265">
        <f>ROUND(I280*H280,2)</f>
        <v>0</v>
      </c>
      <c r="K280" s="266"/>
      <c r="L280" s="267"/>
      <c r="M280" s="268" t="s">
        <v>1</v>
      </c>
      <c r="N280" s="269" t="s">
        <v>42</v>
      </c>
      <c r="O280" s="91"/>
      <c r="P280" s="222">
        <f>O280*H280</f>
        <v>0</v>
      </c>
      <c r="Q280" s="222">
        <v>0.0138</v>
      </c>
      <c r="R280" s="222">
        <f>Q280*H280</f>
        <v>0.0138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280</v>
      </c>
      <c r="AT280" s="224" t="s">
        <v>203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559</v>
      </c>
    </row>
    <row r="281" s="2" customFormat="1" ht="24.15" customHeight="1">
      <c r="A281" s="38"/>
      <c r="B281" s="39"/>
      <c r="C281" s="212" t="s">
        <v>560</v>
      </c>
      <c r="D281" s="212" t="s">
        <v>132</v>
      </c>
      <c r="E281" s="213" t="s">
        <v>561</v>
      </c>
      <c r="F281" s="214" t="s">
        <v>562</v>
      </c>
      <c r="G281" s="215" t="s">
        <v>135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563</v>
      </c>
    </row>
    <row r="282" s="2" customFormat="1" ht="24.15" customHeight="1">
      <c r="A282" s="38"/>
      <c r="B282" s="39"/>
      <c r="C282" s="259" t="s">
        <v>564</v>
      </c>
      <c r="D282" s="259" t="s">
        <v>203</v>
      </c>
      <c r="E282" s="260" t="s">
        <v>565</v>
      </c>
      <c r="F282" s="261" t="s">
        <v>566</v>
      </c>
      <c r="G282" s="262" t="s">
        <v>135</v>
      </c>
      <c r="H282" s="263">
        <v>1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0.0138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280</v>
      </c>
      <c r="AT282" s="224" t="s">
        <v>203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567</v>
      </c>
    </row>
    <row r="283" s="2" customFormat="1" ht="16.5" customHeight="1">
      <c r="A283" s="38"/>
      <c r="B283" s="39"/>
      <c r="C283" s="212" t="s">
        <v>568</v>
      </c>
      <c r="D283" s="212" t="s">
        <v>132</v>
      </c>
      <c r="E283" s="213" t="s">
        <v>569</v>
      </c>
      <c r="F283" s="214" t="s">
        <v>570</v>
      </c>
      <c r="G283" s="215" t="s">
        <v>135</v>
      </c>
      <c r="H283" s="216">
        <v>3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571</v>
      </c>
    </row>
    <row r="284" s="2" customFormat="1" ht="16.5" customHeight="1">
      <c r="A284" s="38"/>
      <c r="B284" s="39"/>
      <c r="C284" s="259" t="s">
        <v>572</v>
      </c>
      <c r="D284" s="259" t="s">
        <v>203</v>
      </c>
      <c r="E284" s="260" t="s">
        <v>573</v>
      </c>
      <c r="F284" s="261" t="s">
        <v>574</v>
      </c>
      <c r="G284" s="262" t="s">
        <v>135</v>
      </c>
      <c r="H284" s="263">
        <v>3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0.0020999999999999999</v>
      </c>
      <c r="R284" s="222">
        <f>Q284*H284</f>
        <v>0.0063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280</v>
      </c>
      <c r="AT284" s="224" t="s">
        <v>203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575</v>
      </c>
    </row>
    <row r="285" s="2" customFormat="1" ht="16.5" customHeight="1">
      <c r="A285" s="38"/>
      <c r="B285" s="39"/>
      <c r="C285" s="212" t="s">
        <v>576</v>
      </c>
      <c r="D285" s="212" t="s">
        <v>132</v>
      </c>
      <c r="E285" s="213" t="s">
        <v>577</v>
      </c>
      <c r="F285" s="214" t="s">
        <v>578</v>
      </c>
      <c r="G285" s="215" t="s">
        <v>298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579</v>
      </c>
    </row>
    <row r="286" s="2" customFormat="1" ht="16.5" customHeight="1">
      <c r="A286" s="38"/>
      <c r="B286" s="39"/>
      <c r="C286" s="212" t="s">
        <v>313</v>
      </c>
      <c r="D286" s="212" t="s">
        <v>132</v>
      </c>
      <c r="E286" s="213" t="s">
        <v>580</v>
      </c>
      <c r="F286" s="214" t="s">
        <v>581</v>
      </c>
      <c r="G286" s="215" t="s">
        <v>298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582</v>
      </c>
    </row>
    <row r="287" s="2" customFormat="1" ht="24.15" customHeight="1">
      <c r="A287" s="38"/>
      <c r="B287" s="39"/>
      <c r="C287" s="212" t="s">
        <v>583</v>
      </c>
      <c r="D287" s="212" t="s">
        <v>132</v>
      </c>
      <c r="E287" s="213" t="s">
        <v>584</v>
      </c>
      <c r="F287" s="214" t="s">
        <v>585</v>
      </c>
      <c r="G287" s="215" t="s">
        <v>318</v>
      </c>
      <c r="H287" s="216">
        <v>0.062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210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586</v>
      </c>
    </row>
    <row r="288" s="12" customFormat="1" ht="22.8" customHeight="1">
      <c r="A288" s="12"/>
      <c r="B288" s="196"/>
      <c r="C288" s="197"/>
      <c r="D288" s="198" t="s">
        <v>75</v>
      </c>
      <c r="E288" s="210" t="s">
        <v>587</v>
      </c>
      <c r="F288" s="210" t="s">
        <v>588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SUM(P289:P297)</f>
        <v>0</v>
      </c>
      <c r="Q288" s="204"/>
      <c r="R288" s="205">
        <f>SUM(R289:R297)</f>
        <v>0.106015</v>
      </c>
      <c r="S288" s="204"/>
      <c r="T288" s="206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137</v>
      </c>
      <c r="AT288" s="208" t="s">
        <v>75</v>
      </c>
      <c r="AU288" s="208" t="s">
        <v>81</v>
      </c>
      <c r="AY288" s="207" t="s">
        <v>129</v>
      </c>
      <c r="BK288" s="209">
        <f>SUM(BK289:BK297)</f>
        <v>0</v>
      </c>
    </row>
    <row r="289" s="2" customFormat="1" ht="16.5" customHeight="1">
      <c r="A289" s="38"/>
      <c r="B289" s="39"/>
      <c r="C289" s="212" t="s">
        <v>589</v>
      </c>
      <c r="D289" s="212" t="s">
        <v>132</v>
      </c>
      <c r="E289" s="213" t="s">
        <v>590</v>
      </c>
      <c r="F289" s="214" t="s">
        <v>591</v>
      </c>
      <c r="G289" s="215" t="s">
        <v>141</v>
      </c>
      <c r="H289" s="216">
        <v>3.25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592</v>
      </c>
    </row>
    <row r="290" s="2" customFormat="1" ht="16.5" customHeight="1">
      <c r="A290" s="38"/>
      <c r="B290" s="39"/>
      <c r="C290" s="212" t="s">
        <v>593</v>
      </c>
      <c r="D290" s="212" t="s">
        <v>132</v>
      </c>
      <c r="E290" s="213" t="s">
        <v>594</v>
      </c>
      <c r="F290" s="214" t="s">
        <v>595</v>
      </c>
      <c r="G290" s="215" t="s">
        <v>141</v>
      </c>
      <c r="H290" s="216">
        <v>3.25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0.00029999999999999997</v>
      </c>
      <c r="R290" s="222">
        <f>Q290*H290</f>
        <v>0.00097499999999999996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596</v>
      </c>
    </row>
    <row r="291" s="2" customFormat="1" ht="24.15" customHeight="1">
      <c r="A291" s="38"/>
      <c r="B291" s="39"/>
      <c r="C291" s="212" t="s">
        <v>597</v>
      </c>
      <c r="D291" s="212" t="s">
        <v>132</v>
      </c>
      <c r="E291" s="213" t="s">
        <v>598</v>
      </c>
      <c r="F291" s="214" t="s">
        <v>599</v>
      </c>
      <c r="G291" s="215" t="s">
        <v>141</v>
      </c>
      <c r="H291" s="216">
        <v>3.25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0.0075799999999999999</v>
      </c>
      <c r="R291" s="222">
        <f>Q291*H291</f>
        <v>0.024635000000000001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210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600</v>
      </c>
    </row>
    <row r="292" s="2" customFormat="1" ht="24.15" customHeight="1">
      <c r="A292" s="38"/>
      <c r="B292" s="39"/>
      <c r="C292" s="212" t="s">
        <v>601</v>
      </c>
      <c r="D292" s="212" t="s">
        <v>132</v>
      </c>
      <c r="E292" s="213" t="s">
        <v>602</v>
      </c>
      <c r="F292" s="214" t="s">
        <v>603</v>
      </c>
      <c r="G292" s="215" t="s">
        <v>141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0.00362</v>
      </c>
      <c r="R292" s="222">
        <f>Q292*H292</f>
        <v>0.011764999999999999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604</v>
      </c>
    </row>
    <row r="293" s="13" customFormat="1">
      <c r="A293" s="13"/>
      <c r="B293" s="226"/>
      <c r="C293" s="227"/>
      <c r="D293" s="228" t="s">
        <v>143</v>
      </c>
      <c r="E293" s="229" t="s">
        <v>1</v>
      </c>
      <c r="F293" s="230" t="s">
        <v>170</v>
      </c>
      <c r="G293" s="227"/>
      <c r="H293" s="231">
        <v>3.25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143</v>
      </c>
      <c r="AU293" s="237" t="s">
        <v>137</v>
      </c>
      <c r="AV293" s="13" t="s">
        <v>137</v>
      </c>
      <c r="AW293" s="13" t="s">
        <v>32</v>
      </c>
      <c r="AX293" s="13" t="s">
        <v>81</v>
      </c>
      <c r="AY293" s="237" t="s">
        <v>129</v>
      </c>
    </row>
    <row r="294" s="2" customFormat="1" ht="16.5" customHeight="1">
      <c r="A294" s="38"/>
      <c r="B294" s="39"/>
      <c r="C294" s="259" t="s">
        <v>605</v>
      </c>
      <c r="D294" s="259" t="s">
        <v>203</v>
      </c>
      <c r="E294" s="260" t="s">
        <v>606</v>
      </c>
      <c r="F294" s="261" t="s">
        <v>607</v>
      </c>
      <c r="G294" s="262" t="s">
        <v>141</v>
      </c>
      <c r="H294" s="263">
        <v>3.5750000000000002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0.019199999999999998</v>
      </c>
      <c r="R294" s="222">
        <f>Q294*H294</f>
        <v>0.068639999999999993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280</v>
      </c>
      <c r="AT294" s="224" t="s">
        <v>203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608</v>
      </c>
    </row>
    <row r="295" s="13" customFormat="1">
      <c r="A295" s="13"/>
      <c r="B295" s="226"/>
      <c r="C295" s="227"/>
      <c r="D295" s="228" t="s">
        <v>143</v>
      </c>
      <c r="E295" s="227"/>
      <c r="F295" s="230" t="s">
        <v>609</v>
      </c>
      <c r="G295" s="227"/>
      <c r="H295" s="231">
        <v>3.5750000000000002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143</v>
      </c>
      <c r="AU295" s="237" t="s">
        <v>137</v>
      </c>
      <c r="AV295" s="13" t="s">
        <v>137</v>
      </c>
      <c r="AW295" s="13" t="s">
        <v>4</v>
      </c>
      <c r="AX295" s="13" t="s">
        <v>81</v>
      </c>
      <c r="AY295" s="237" t="s">
        <v>129</v>
      </c>
    </row>
    <row r="296" s="2" customFormat="1" ht="24.15" customHeight="1">
      <c r="A296" s="38"/>
      <c r="B296" s="39"/>
      <c r="C296" s="212" t="s">
        <v>610</v>
      </c>
      <c r="D296" s="212" t="s">
        <v>132</v>
      </c>
      <c r="E296" s="213" t="s">
        <v>611</v>
      </c>
      <c r="F296" s="214" t="s">
        <v>612</v>
      </c>
      <c r="G296" s="215" t="s">
        <v>141</v>
      </c>
      <c r="H296" s="216">
        <v>3.25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210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210</v>
      </c>
      <c r="BM296" s="224" t="s">
        <v>613</v>
      </c>
    </row>
    <row r="297" s="2" customFormat="1" ht="24.15" customHeight="1">
      <c r="A297" s="38"/>
      <c r="B297" s="39"/>
      <c r="C297" s="212" t="s">
        <v>614</v>
      </c>
      <c r="D297" s="212" t="s">
        <v>132</v>
      </c>
      <c r="E297" s="213" t="s">
        <v>615</v>
      </c>
      <c r="F297" s="214" t="s">
        <v>616</v>
      </c>
      <c r="G297" s="215" t="s">
        <v>318</v>
      </c>
      <c r="H297" s="216">
        <v>0.106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617</v>
      </c>
    </row>
    <row r="298" s="12" customFormat="1" ht="22.8" customHeight="1">
      <c r="A298" s="12"/>
      <c r="B298" s="196"/>
      <c r="C298" s="197"/>
      <c r="D298" s="198" t="s">
        <v>75</v>
      </c>
      <c r="E298" s="210" t="s">
        <v>618</v>
      </c>
      <c r="F298" s="210" t="s">
        <v>619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SUM(P299:P302)</f>
        <v>0</v>
      </c>
      <c r="Q298" s="204"/>
      <c r="R298" s="205">
        <f>SUM(R299:R302)</f>
        <v>0.00058</v>
      </c>
      <c r="S298" s="204"/>
      <c r="T298" s="206">
        <f>SUM(T299:T302)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137</v>
      </c>
      <c r="AT298" s="208" t="s">
        <v>75</v>
      </c>
      <c r="AU298" s="208" t="s">
        <v>81</v>
      </c>
      <c r="AY298" s="207" t="s">
        <v>129</v>
      </c>
      <c r="BK298" s="209">
        <f>SUM(BK299:BK302)</f>
        <v>0</v>
      </c>
    </row>
    <row r="299" s="2" customFormat="1" ht="21.75" customHeight="1">
      <c r="A299" s="38"/>
      <c r="B299" s="39"/>
      <c r="C299" s="212" t="s">
        <v>620</v>
      </c>
      <c r="D299" s="212" t="s">
        <v>132</v>
      </c>
      <c r="E299" s="213" t="s">
        <v>621</v>
      </c>
      <c r="F299" s="214" t="s">
        <v>622</v>
      </c>
      <c r="G299" s="215" t="s">
        <v>147</v>
      </c>
      <c r="H299" s="216">
        <v>2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6.9999999999999994E-05</v>
      </c>
      <c r="R299" s="222">
        <f>Q299*H299</f>
        <v>0.00013999999999999999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623</v>
      </c>
    </row>
    <row r="300" s="13" customFormat="1">
      <c r="A300" s="13"/>
      <c r="B300" s="226"/>
      <c r="C300" s="227"/>
      <c r="D300" s="228" t="s">
        <v>143</v>
      </c>
      <c r="E300" s="229" t="s">
        <v>1</v>
      </c>
      <c r="F300" s="230" t="s">
        <v>624</v>
      </c>
      <c r="G300" s="227"/>
      <c r="H300" s="231">
        <v>2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32</v>
      </c>
      <c r="AX300" s="13" t="s">
        <v>81</v>
      </c>
      <c r="AY300" s="237" t="s">
        <v>129</v>
      </c>
    </row>
    <row r="301" s="2" customFormat="1" ht="16.5" customHeight="1">
      <c r="A301" s="38"/>
      <c r="B301" s="39"/>
      <c r="C301" s="259" t="s">
        <v>625</v>
      </c>
      <c r="D301" s="259" t="s">
        <v>203</v>
      </c>
      <c r="E301" s="260" t="s">
        <v>626</v>
      </c>
      <c r="F301" s="261" t="s">
        <v>627</v>
      </c>
      <c r="G301" s="262" t="s">
        <v>147</v>
      </c>
      <c r="H301" s="263">
        <v>2.2000000000000002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0.00020000000000000001</v>
      </c>
      <c r="R301" s="222">
        <f>Q301*H301</f>
        <v>0.00044000000000000007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280</v>
      </c>
      <c r="AT301" s="224" t="s">
        <v>203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210</v>
      </c>
      <c r="BM301" s="224" t="s">
        <v>628</v>
      </c>
    </row>
    <row r="302" s="13" customFormat="1">
      <c r="A302" s="13"/>
      <c r="B302" s="226"/>
      <c r="C302" s="227"/>
      <c r="D302" s="228" t="s">
        <v>143</v>
      </c>
      <c r="E302" s="227"/>
      <c r="F302" s="230" t="s">
        <v>629</v>
      </c>
      <c r="G302" s="227"/>
      <c r="H302" s="231">
        <v>2.2000000000000002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143</v>
      </c>
      <c r="AU302" s="237" t="s">
        <v>137</v>
      </c>
      <c r="AV302" s="13" t="s">
        <v>137</v>
      </c>
      <c r="AW302" s="13" t="s">
        <v>4</v>
      </c>
      <c r="AX302" s="13" t="s">
        <v>81</v>
      </c>
      <c r="AY302" s="237" t="s">
        <v>129</v>
      </c>
    </row>
    <row r="303" s="12" customFormat="1" ht="22.8" customHeight="1">
      <c r="A303" s="12"/>
      <c r="B303" s="196"/>
      <c r="C303" s="197"/>
      <c r="D303" s="198" t="s">
        <v>75</v>
      </c>
      <c r="E303" s="210" t="s">
        <v>630</v>
      </c>
      <c r="F303" s="210" t="s">
        <v>631</v>
      </c>
      <c r="G303" s="197"/>
      <c r="H303" s="197"/>
      <c r="I303" s="200"/>
      <c r="J303" s="211">
        <f>BK303</f>
        <v>0</v>
      </c>
      <c r="K303" s="197"/>
      <c r="L303" s="202"/>
      <c r="M303" s="203"/>
      <c r="N303" s="204"/>
      <c r="O303" s="204"/>
      <c r="P303" s="205">
        <f>SUM(P304:P315)</f>
        <v>0</v>
      </c>
      <c r="Q303" s="204"/>
      <c r="R303" s="205">
        <f>SUM(R304:R315)</f>
        <v>0.32289944000000004</v>
      </c>
      <c r="S303" s="204"/>
      <c r="T303" s="206">
        <f>SUM(T304:T315)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7" t="s">
        <v>137</v>
      </c>
      <c r="AT303" s="208" t="s">
        <v>75</v>
      </c>
      <c r="AU303" s="208" t="s">
        <v>81</v>
      </c>
      <c r="AY303" s="207" t="s">
        <v>129</v>
      </c>
      <c r="BK303" s="209">
        <f>SUM(BK304:BK315)</f>
        <v>0</v>
      </c>
    </row>
    <row r="304" s="2" customFormat="1" ht="16.5" customHeight="1">
      <c r="A304" s="38"/>
      <c r="B304" s="39"/>
      <c r="C304" s="212" t="s">
        <v>632</v>
      </c>
      <c r="D304" s="212" t="s">
        <v>132</v>
      </c>
      <c r="E304" s="213" t="s">
        <v>633</v>
      </c>
      <c r="F304" s="214" t="s">
        <v>634</v>
      </c>
      <c r="G304" s="215" t="s">
        <v>141</v>
      </c>
      <c r="H304" s="216">
        <v>29.550000000000001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635</v>
      </c>
    </row>
    <row r="305" s="2" customFormat="1" ht="24.15" customHeight="1">
      <c r="A305" s="38"/>
      <c r="B305" s="39"/>
      <c r="C305" s="212" t="s">
        <v>636</v>
      </c>
      <c r="D305" s="212" t="s">
        <v>132</v>
      </c>
      <c r="E305" s="213" t="s">
        <v>637</v>
      </c>
      <c r="F305" s="214" t="s">
        <v>638</v>
      </c>
      <c r="G305" s="215" t="s">
        <v>141</v>
      </c>
      <c r="H305" s="216">
        <v>29.550000000000001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0.00020000000000000001</v>
      </c>
      <c r="R305" s="222">
        <f>Q305*H305</f>
        <v>0.0059100000000000003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639</v>
      </c>
    </row>
    <row r="306" s="2" customFormat="1" ht="24.15" customHeight="1">
      <c r="A306" s="38"/>
      <c r="B306" s="39"/>
      <c r="C306" s="212" t="s">
        <v>640</v>
      </c>
      <c r="D306" s="212" t="s">
        <v>132</v>
      </c>
      <c r="E306" s="213" t="s">
        <v>641</v>
      </c>
      <c r="F306" s="214" t="s">
        <v>642</v>
      </c>
      <c r="G306" s="215" t="s">
        <v>141</v>
      </c>
      <c r="H306" s="216">
        <v>29.550000000000001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0.0075799999999999999</v>
      </c>
      <c r="R306" s="222">
        <f>Q306*H306</f>
        <v>0.22398899999999999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210</v>
      </c>
      <c r="AT306" s="224" t="s">
        <v>132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210</v>
      </c>
      <c r="BM306" s="224" t="s">
        <v>643</v>
      </c>
    </row>
    <row r="307" s="2" customFormat="1" ht="16.5" customHeight="1">
      <c r="A307" s="38"/>
      <c r="B307" s="39"/>
      <c r="C307" s="212" t="s">
        <v>644</v>
      </c>
      <c r="D307" s="212" t="s">
        <v>132</v>
      </c>
      <c r="E307" s="213" t="s">
        <v>645</v>
      </c>
      <c r="F307" s="214" t="s">
        <v>646</v>
      </c>
      <c r="G307" s="215" t="s">
        <v>147</v>
      </c>
      <c r="H307" s="216">
        <v>23.300000000000001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1.0000000000000001E-05</v>
      </c>
      <c r="R307" s="222">
        <f>Q307*H307</f>
        <v>0.00023300000000000003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647</v>
      </c>
    </row>
    <row r="308" s="13" customFormat="1">
      <c r="A308" s="13"/>
      <c r="B308" s="226"/>
      <c r="C308" s="227"/>
      <c r="D308" s="228" t="s">
        <v>143</v>
      </c>
      <c r="E308" s="229" t="s">
        <v>1</v>
      </c>
      <c r="F308" s="230" t="s">
        <v>648</v>
      </c>
      <c r="G308" s="227"/>
      <c r="H308" s="231">
        <v>23.300000000000001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="2" customFormat="1" ht="16.5" customHeight="1">
      <c r="A309" s="38"/>
      <c r="B309" s="39"/>
      <c r="C309" s="259" t="s">
        <v>649</v>
      </c>
      <c r="D309" s="259" t="s">
        <v>203</v>
      </c>
      <c r="E309" s="260" t="s">
        <v>650</v>
      </c>
      <c r="F309" s="261" t="s">
        <v>651</v>
      </c>
      <c r="G309" s="262" t="s">
        <v>147</v>
      </c>
      <c r="H309" s="263">
        <v>23.765999999999998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0.00022000000000000001</v>
      </c>
      <c r="R309" s="222">
        <f>Q309*H309</f>
        <v>0.0052285199999999995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280</v>
      </c>
      <c r="AT309" s="224" t="s">
        <v>203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210</v>
      </c>
      <c r="BM309" s="224" t="s">
        <v>652</v>
      </c>
    </row>
    <row r="310" s="13" customFormat="1">
      <c r="A310" s="13"/>
      <c r="B310" s="226"/>
      <c r="C310" s="227"/>
      <c r="D310" s="228" t="s">
        <v>143</v>
      </c>
      <c r="E310" s="227"/>
      <c r="F310" s="230" t="s">
        <v>653</v>
      </c>
      <c r="G310" s="227"/>
      <c r="H310" s="231">
        <v>23.765999999999998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="2" customFormat="1" ht="16.5" customHeight="1">
      <c r="A311" s="38"/>
      <c r="B311" s="39"/>
      <c r="C311" s="212" t="s">
        <v>654</v>
      </c>
      <c r="D311" s="212" t="s">
        <v>132</v>
      </c>
      <c r="E311" s="213" t="s">
        <v>655</v>
      </c>
      <c r="F311" s="214" t="s">
        <v>656</v>
      </c>
      <c r="G311" s="215" t="s">
        <v>141</v>
      </c>
      <c r="H311" s="216">
        <v>29.550000000000001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0.00029999999999999997</v>
      </c>
      <c r="R311" s="222">
        <f>Q311*H311</f>
        <v>0.0088649999999999996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657</v>
      </c>
    </row>
    <row r="312" s="13" customFormat="1">
      <c r="A312" s="13"/>
      <c r="B312" s="226"/>
      <c r="C312" s="227"/>
      <c r="D312" s="228" t="s">
        <v>143</v>
      </c>
      <c r="E312" s="229" t="s">
        <v>1</v>
      </c>
      <c r="F312" s="230" t="s">
        <v>658</v>
      </c>
      <c r="G312" s="227"/>
      <c r="H312" s="231">
        <v>29.550000000000001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="2" customFormat="1" ht="16.5" customHeight="1">
      <c r="A313" s="38"/>
      <c r="B313" s="39"/>
      <c r="C313" s="259" t="s">
        <v>659</v>
      </c>
      <c r="D313" s="259" t="s">
        <v>203</v>
      </c>
      <c r="E313" s="260" t="s">
        <v>660</v>
      </c>
      <c r="F313" s="261" t="s">
        <v>661</v>
      </c>
      <c r="G313" s="262" t="s">
        <v>141</v>
      </c>
      <c r="H313" s="263">
        <v>30.731999999999999</v>
      </c>
      <c r="I313" s="264"/>
      <c r="J313" s="265">
        <f>ROUND(I313*H313,2)</f>
        <v>0</v>
      </c>
      <c r="K313" s="266"/>
      <c r="L313" s="267"/>
      <c r="M313" s="268" t="s">
        <v>1</v>
      </c>
      <c r="N313" s="269" t="s">
        <v>42</v>
      </c>
      <c r="O313" s="91"/>
      <c r="P313" s="222">
        <f>O313*H313</f>
        <v>0</v>
      </c>
      <c r="Q313" s="222">
        <v>0.0025600000000000002</v>
      </c>
      <c r="R313" s="222">
        <f>Q313*H313</f>
        <v>0.078673920000000008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280</v>
      </c>
      <c r="AT313" s="224" t="s">
        <v>203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662</v>
      </c>
    </row>
    <row r="314" s="13" customFormat="1">
      <c r="A314" s="13"/>
      <c r="B314" s="226"/>
      <c r="C314" s="227"/>
      <c r="D314" s="228" t="s">
        <v>143</v>
      </c>
      <c r="E314" s="227"/>
      <c r="F314" s="230" t="s">
        <v>663</v>
      </c>
      <c r="G314" s="227"/>
      <c r="H314" s="231">
        <v>30.731999999999999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4</v>
      </c>
      <c r="AX314" s="13" t="s">
        <v>81</v>
      </c>
      <c r="AY314" s="237" t="s">
        <v>129</v>
      </c>
    </row>
    <row r="315" s="2" customFormat="1" ht="24.15" customHeight="1">
      <c r="A315" s="38"/>
      <c r="B315" s="39"/>
      <c r="C315" s="212" t="s">
        <v>664</v>
      </c>
      <c r="D315" s="212" t="s">
        <v>132</v>
      </c>
      <c r="E315" s="213" t="s">
        <v>665</v>
      </c>
      <c r="F315" s="214" t="s">
        <v>666</v>
      </c>
      <c r="G315" s="215" t="s">
        <v>318</v>
      </c>
      <c r="H315" s="216">
        <v>0.32300000000000001</v>
      </c>
      <c r="I315" s="217"/>
      <c r="J315" s="218">
        <f>ROUND(I315*H315,2)</f>
        <v>0</v>
      </c>
      <c r="K315" s="219"/>
      <c r="L315" s="44"/>
      <c r="M315" s="220" t="s">
        <v>1</v>
      </c>
      <c r="N315" s="221" t="s">
        <v>42</v>
      </c>
      <c r="O315" s="91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210</v>
      </c>
      <c r="AT315" s="224" t="s">
        <v>132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667</v>
      </c>
    </row>
    <row r="316" s="12" customFormat="1" ht="22.8" customHeight="1">
      <c r="A316" s="12"/>
      <c r="B316" s="196"/>
      <c r="C316" s="197"/>
      <c r="D316" s="198" t="s">
        <v>75</v>
      </c>
      <c r="E316" s="210" t="s">
        <v>668</v>
      </c>
      <c r="F316" s="210" t="s">
        <v>669</v>
      </c>
      <c r="G316" s="197"/>
      <c r="H316" s="197"/>
      <c r="I316" s="200"/>
      <c r="J316" s="211">
        <f>BK316</f>
        <v>0</v>
      </c>
      <c r="K316" s="197"/>
      <c r="L316" s="202"/>
      <c r="M316" s="203"/>
      <c r="N316" s="204"/>
      <c r="O316" s="204"/>
      <c r="P316" s="205">
        <f>SUM(P317:P341)</f>
        <v>0</v>
      </c>
      <c r="Q316" s="204"/>
      <c r="R316" s="205">
        <f>SUM(R317:R341)</f>
        <v>0.41371320000000006</v>
      </c>
      <c r="S316" s="204"/>
      <c r="T316" s="206">
        <f>SUM(T317:T341)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7" t="s">
        <v>137</v>
      </c>
      <c r="AT316" s="208" t="s">
        <v>75</v>
      </c>
      <c r="AU316" s="208" t="s">
        <v>81</v>
      </c>
      <c r="AY316" s="207" t="s">
        <v>129</v>
      </c>
      <c r="BK316" s="209">
        <f>SUM(BK317:BK341)</f>
        <v>0</v>
      </c>
    </row>
    <row r="317" s="2" customFormat="1" ht="16.5" customHeight="1">
      <c r="A317" s="38"/>
      <c r="B317" s="39"/>
      <c r="C317" s="212" t="s">
        <v>670</v>
      </c>
      <c r="D317" s="212" t="s">
        <v>132</v>
      </c>
      <c r="E317" s="213" t="s">
        <v>671</v>
      </c>
      <c r="F317" s="214" t="s">
        <v>672</v>
      </c>
      <c r="G317" s="215" t="s">
        <v>141</v>
      </c>
      <c r="H317" s="216">
        <v>21.34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673</v>
      </c>
    </row>
    <row r="318" s="2" customFormat="1" ht="16.5" customHeight="1">
      <c r="A318" s="38"/>
      <c r="B318" s="39"/>
      <c r="C318" s="212" t="s">
        <v>674</v>
      </c>
      <c r="D318" s="212" t="s">
        <v>132</v>
      </c>
      <c r="E318" s="213" t="s">
        <v>675</v>
      </c>
      <c r="F318" s="214" t="s">
        <v>676</v>
      </c>
      <c r="G318" s="215" t="s">
        <v>141</v>
      </c>
      <c r="H318" s="216">
        <v>21.34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0.00029999999999999997</v>
      </c>
      <c r="R318" s="222">
        <f>Q318*H318</f>
        <v>0.0064019999999999997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210</v>
      </c>
      <c r="AT318" s="224" t="s">
        <v>132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210</v>
      </c>
      <c r="BM318" s="224" t="s">
        <v>677</v>
      </c>
    </row>
    <row r="319" s="2" customFormat="1" ht="24.15" customHeight="1">
      <c r="A319" s="38"/>
      <c r="B319" s="39"/>
      <c r="C319" s="212" t="s">
        <v>678</v>
      </c>
      <c r="D319" s="212" t="s">
        <v>132</v>
      </c>
      <c r="E319" s="213" t="s">
        <v>679</v>
      </c>
      <c r="F319" s="214" t="s">
        <v>680</v>
      </c>
      <c r="G319" s="215" t="s">
        <v>141</v>
      </c>
      <c r="H319" s="216">
        <v>21.34</v>
      </c>
      <c r="I319" s="217"/>
      <c r="J319" s="218">
        <f>ROUND(I319*H319,2)</f>
        <v>0</v>
      </c>
      <c r="K319" s="219"/>
      <c r="L319" s="44"/>
      <c r="M319" s="220" t="s">
        <v>1</v>
      </c>
      <c r="N319" s="221" t="s">
        <v>42</v>
      </c>
      <c r="O319" s="91"/>
      <c r="P319" s="222">
        <f>O319*H319</f>
        <v>0</v>
      </c>
      <c r="Q319" s="222">
        <v>0.0030000000000000001</v>
      </c>
      <c r="R319" s="222">
        <f>Q319*H319</f>
        <v>0.064020000000000007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210</v>
      </c>
      <c r="AT319" s="224" t="s">
        <v>132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681</v>
      </c>
    </row>
    <row r="320" s="13" customFormat="1">
      <c r="A320" s="13"/>
      <c r="B320" s="226"/>
      <c r="C320" s="227"/>
      <c r="D320" s="228" t="s">
        <v>143</v>
      </c>
      <c r="E320" s="229" t="s">
        <v>1</v>
      </c>
      <c r="F320" s="230" t="s">
        <v>682</v>
      </c>
      <c r="G320" s="227"/>
      <c r="H320" s="231">
        <v>10.800000000000001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32</v>
      </c>
      <c r="AX320" s="13" t="s">
        <v>76</v>
      </c>
      <c r="AY320" s="237" t="s">
        <v>129</v>
      </c>
    </row>
    <row r="321" s="13" customFormat="1">
      <c r="A321" s="13"/>
      <c r="B321" s="226"/>
      <c r="C321" s="227"/>
      <c r="D321" s="228" t="s">
        <v>143</v>
      </c>
      <c r="E321" s="229" t="s">
        <v>1</v>
      </c>
      <c r="F321" s="230" t="s">
        <v>683</v>
      </c>
      <c r="G321" s="227"/>
      <c r="H321" s="231">
        <v>7.04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76</v>
      </c>
      <c r="AY321" s="237" t="s">
        <v>129</v>
      </c>
    </row>
    <row r="322" s="13" customFormat="1">
      <c r="A322" s="13"/>
      <c r="B322" s="226"/>
      <c r="C322" s="227"/>
      <c r="D322" s="228" t="s">
        <v>143</v>
      </c>
      <c r="E322" s="229" t="s">
        <v>1</v>
      </c>
      <c r="F322" s="230" t="s">
        <v>684</v>
      </c>
      <c r="G322" s="227"/>
      <c r="H322" s="231">
        <v>3.5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="15" customFormat="1">
      <c r="A323" s="15"/>
      <c r="B323" s="248"/>
      <c r="C323" s="249"/>
      <c r="D323" s="228" t="s">
        <v>143</v>
      </c>
      <c r="E323" s="250" t="s">
        <v>1</v>
      </c>
      <c r="F323" s="251" t="s">
        <v>181</v>
      </c>
      <c r="G323" s="249"/>
      <c r="H323" s="252">
        <v>21.34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8" t="s">
        <v>143</v>
      </c>
      <c r="AU323" s="258" t="s">
        <v>137</v>
      </c>
      <c r="AV323" s="15" t="s">
        <v>136</v>
      </c>
      <c r="AW323" s="15" t="s">
        <v>32</v>
      </c>
      <c r="AX323" s="15" t="s">
        <v>81</v>
      </c>
      <c r="AY323" s="258" t="s">
        <v>129</v>
      </c>
    </row>
    <row r="324" s="2" customFormat="1" ht="16.5" customHeight="1">
      <c r="A324" s="38"/>
      <c r="B324" s="39"/>
      <c r="C324" s="259" t="s">
        <v>685</v>
      </c>
      <c r="D324" s="259" t="s">
        <v>203</v>
      </c>
      <c r="E324" s="260" t="s">
        <v>686</v>
      </c>
      <c r="F324" s="261" t="s">
        <v>687</v>
      </c>
      <c r="G324" s="262" t="s">
        <v>141</v>
      </c>
      <c r="H324" s="263">
        <v>23.474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0.0118</v>
      </c>
      <c r="R324" s="222">
        <f>Q324*H324</f>
        <v>0.27699319999999999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280</v>
      </c>
      <c r="AT324" s="224" t="s">
        <v>203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688</v>
      </c>
    </row>
    <row r="325" s="13" customFormat="1">
      <c r="A325" s="13"/>
      <c r="B325" s="226"/>
      <c r="C325" s="227"/>
      <c r="D325" s="228" t="s">
        <v>143</v>
      </c>
      <c r="E325" s="227"/>
      <c r="F325" s="230" t="s">
        <v>689</v>
      </c>
      <c r="G325" s="227"/>
      <c r="H325" s="231">
        <v>23.474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="2" customFormat="1" ht="24.15" customHeight="1">
      <c r="A326" s="38"/>
      <c r="B326" s="39"/>
      <c r="C326" s="212" t="s">
        <v>690</v>
      </c>
      <c r="D326" s="212" t="s">
        <v>132</v>
      </c>
      <c r="E326" s="213" t="s">
        <v>691</v>
      </c>
      <c r="F326" s="214" t="s">
        <v>692</v>
      </c>
      <c r="G326" s="215" t="s">
        <v>141</v>
      </c>
      <c r="H326" s="216">
        <v>21.34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210</v>
      </c>
      <c r="BM326" s="224" t="s">
        <v>693</v>
      </c>
    </row>
    <row r="327" s="2" customFormat="1" ht="24.15" customHeight="1">
      <c r="A327" s="38"/>
      <c r="B327" s="39"/>
      <c r="C327" s="212" t="s">
        <v>694</v>
      </c>
      <c r="D327" s="212" t="s">
        <v>132</v>
      </c>
      <c r="E327" s="213" t="s">
        <v>695</v>
      </c>
      <c r="F327" s="214" t="s">
        <v>696</v>
      </c>
      <c r="G327" s="215" t="s">
        <v>141</v>
      </c>
      <c r="H327" s="216">
        <v>6.9000000000000004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0.0080000000000000002</v>
      </c>
      <c r="R327" s="222">
        <f>Q327*H327</f>
        <v>0.055200000000000006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210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210</v>
      </c>
      <c r="BM327" s="224" t="s">
        <v>697</v>
      </c>
    </row>
    <row r="328" s="14" customFormat="1">
      <c r="A328" s="14"/>
      <c r="B328" s="238"/>
      <c r="C328" s="239"/>
      <c r="D328" s="228" t="s">
        <v>143</v>
      </c>
      <c r="E328" s="240" t="s">
        <v>1</v>
      </c>
      <c r="F328" s="241" t="s">
        <v>698</v>
      </c>
      <c r="G328" s="239"/>
      <c r="H328" s="240" t="s">
        <v>1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7" t="s">
        <v>143</v>
      </c>
      <c r="AU328" s="247" t="s">
        <v>137</v>
      </c>
      <c r="AV328" s="14" t="s">
        <v>81</v>
      </c>
      <c r="AW328" s="14" t="s">
        <v>32</v>
      </c>
      <c r="AX328" s="14" t="s">
        <v>76</v>
      </c>
      <c r="AY328" s="247" t="s">
        <v>129</v>
      </c>
    </row>
    <row r="329" s="13" customFormat="1">
      <c r="A329" s="13"/>
      <c r="B329" s="226"/>
      <c r="C329" s="227"/>
      <c r="D329" s="228" t="s">
        <v>143</v>
      </c>
      <c r="E329" s="229" t="s">
        <v>1</v>
      </c>
      <c r="F329" s="230" t="s">
        <v>699</v>
      </c>
      <c r="G329" s="227"/>
      <c r="H329" s="231">
        <v>1.2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="13" customFormat="1">
      <c r="A330" s="13"/>
      <c r="B330" s="226"/>
      <c r="C330" s="227"/>
      <c r="D330" s="228" t="s">
        <v>143</v>
      </c>
      <c r="E330" s="229" t="s">
        <v>1</v>
      </c>
      <c r="F330" s="230" t="s">
        <v>700</v>
      </c>
      <c r="G330" s="227"/>
      <c r="H330" s="231">
        <v>5.7000000000000002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="15" customFormat="1">
      <c r="A331" s="15"/>
      <c r="B331" s="248"/>
      <c r="C331" s="249"/>
      <c r="D331" s="228" t="s">
        <v>143</v>
      </c>
      <c r="E331" s="250" t="s">
        <v>1</v>
      </c>
      <c r="F331" s="251" t="s">
        <v>181</v>
      </c>
      <c r="G331" s="249"/>
      <c r="H331" s="252">
        <v>6.9000000000000004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58" t="s">
        <v>143</v>
      </c>
      <c r="AU331" s="258" t="s">
        <v>137</v>
      </c>
      <c r="AV331" s="15" t="s">
        <v>136</v>
      </c>
      <c r="AW331" s="15" t="s">
        <v>32</v>
      </c>
      <c r="AX331" s="15" t="s">
        <v>81</v>
      </c>
      <c r="AY331" s="258" t="s">
        <v>129</v>
      </c>
    </row>
    <row r="332" s="2" customFormat="1" ht="21.75" customHeight="1">
      <c r="A332" s="38"/>
      <c r="B332" s="39"/>
      <c r="C332" s="212" t="s">
        <v>701</v>
      </c>
      <c r="D332" s="212" t="s">
        <v>132</v>
      </c>
      <c r="E332" s="213" t="s">
        <v>702</v>
      </c>
      <c r="F332" s="214" t="s">
        <v>703</v>
      </c>
      <c r="G332" s="215" t="s">
        <v>147</v>
      </c>
      <c r="H332" s="216">
        <v>28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0.00031</v>
      </c>
      <c r="R332" s="222">
        <f>Q332*H332</f>
        <v>0.0086800000000000002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210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210</v>
      </c>
      <c r="BM332" s="224" t="s">
        <v>704</v>
      </c>
    </row>
    <row r="333" s="13" customFormat="1">
      <c r="A333" s="13"/>
      <c r="B333" s="226"/>
      <c r="C333" s="227"/>
      <c r="D333" s="228" t="s">
        <v>143</v>
      </c>
      <c r="E333" s="229" t="s">
        <v>1</v>
      </c>
      <c r="F333" s="230" t="s">
        <v>705</v>
      </c>
      <c r="G333" s="227"/>
      <c r="H333" s="231">
        <v>12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143</v>
      </c>
      <c r="AU333" s="237" t="s">
        <v>137</v>
      </c>
      <c r="AV333" s="13" t="s">
        <v>137</v>
      </c>
      <c r="AW333" s="13" t="s">
        <v>32</v>
      </c>
      <c r="AX333" s="13" t="s">
        <v>76</v>
      </c>
      <c r="AY333" s="237" t="s">
        <v>129</v>
      </c>
    </row>
    <row r="334" s="13" customFormat="1">
      <c r="A334" s="13"/>
      <c r="B334" s="226"/>
      <c r="C334" s="227"/>
      <c r="D334" s="228" t="s">
        <v>143</v>
      </c>
      <c r="E334" s="229" t="s">
        <v>1</v>
      </c>
      <c r="F334" s="230" t="s">
        <v>705</v>
      </c>
      <c r="G334" s="227"/>
      <c r="H334" s="231">
        <v>12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32</v>
      </c>
      <c r="AX334" s="13" t="s">
        <v>76</v>
      </c>
      <c r="AY334" s="237" t="s">
        <v>129</v>
      </c>
    </row>
    <row r="335" s="13" customFormat="1">
      <c r="A335" s="13"/>
      <c r="B335" s="226"/>
      <c r="C335" s="227"/>
      <c r="D335" s="228" t="s">
        <v>143</v>
      </c>
      <c r="E335" s="229" t="s">
        <v>1</v>
      </c>
      <c r="F335" s="230" t="s">
        <v>706</v>
      </c>
      <c r="G335" s="227"/>
      <c r="H335" s="231">
        <v>4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="15" customFormat="1">
      <c r="A336" s="15"/>
      <c r="B336" s="248"/>
      <c r="C336" s="249"/>
      <c r="D336" s="228" t="s">
        <v>143</v>
      </c>
      <c r="E336" s="250" t="s">
        <v>1</v>
      </c>
      <c r="F336" s="251" t="s">
        <v>181</v>
      </c>
      <c r="G336" s="249"/>
      <c r="H336" s="252">
        <v>28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8" t="s">
        <v>143</v>
      </c>
      <c r="AU336" s="258" t="s">
        <v>137</v>
      </c>
      <c r="AV336" s="15" t="s">
        <v>136</v>
      </c>
      <c r="AW336" s="15" t="s">
        <v>32</v>
      </c>
      <c r="AX336" s="15" t="s">
        <v>81</v>
      </c>
      <c r="AY336" s="258" t="s">
        <v>129</v>
      </c>
    </row>
    <row r="337" s="2" customFormat="1" ht="24.15" customHeight="1">
      <c r="A337" s="38"/>
      <c r="B337" s="39"/>
      <c r="C337" s="212" t="s">
        <v>707</v>
      </c>
      <c r="D337" s="212" t="s">
        <v>132</v>
      </c>
      <c r="E337" s="213" t="s">
        <v>708</v>
      </c>
      <c r="F337" s="214" t="s">
        <v>709</v>
      </c>
      <c r="G337" s="215" t="s">
        <v>147</v>
      </c>
      <c r="H337" s="216">
        <v>9.3000000000000007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0.00025999999999999998</v>
      </c>
      <c r="R337" s="222">
        <f>Q337*H337</f>
        <v>0.002418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210</v>
      </c>
      <c r="BM337" s="224" t="s">
        <v>710</v>
      </c>
    </row>
    <row r="338" s="13" customFormat="1">
      <c r="A338" s="13"/>
      <c r="B338" s="226"/>
      <c r="C338" s="227"/>
      <c r="D338" s="228" t="s">
        <v>143</v>
      </c>
      <c r="E338" s="229" t="s">
        <v>1</v>
      </c>
      <c r="F338" s="230" t="s">
        <v>711</v>
      </c>
      <c r="G338" s="227"/>
      <c r="H338" s="231">
        <v>3.7000000000000002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="13" customFormat="1">
      <c r="A339" s="13"/>
      <c r="B339" s="226"/>
      <c r="C339" s="227"/>
      <c r="D339" s="228" t="s">
        <v>143</v>
      </c>
      <c r="E339" s="229" t="s">
        <v>1</v>
      </c>
      <c r="F339" s="230" t="s">
        <v>712</v>
      </c>
      <c r="G339" s="227"/>
      <c r="H339" s="231">
        <v>5.5999999999999996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="15" customFormat="1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9.3000000000000007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="2" customFormat="1" ht="24.15" customHeight="1">
      <c r="A341" s="38"/>
      <c r="B341" s="39"/>
      <c r="C341" s="212" t="s">
        <v>713</v>
      </c>
      <c r="D341" s="212" t="s">
        <v>132</v>
      </c>
      <c r="E341" s="213" t="s">
        <v>714</v>
      </c>
      <c r="F341" s="214" t="s">
        <v>715</v>
      </c>
      <c r="G341" s="215" t="s">
        <v>318</v>
      </c>
      <c r="H341" s="216">
        <v>0.41399999999999998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210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210</v>
      </c>
      <c r="BM341" s="224" t="s">
        <v>716</v>
      </c>
    </row>
    <row r="342" s="12" customFormat="1" ht="22.8" customHeight="1">
      <c r="A342" s="12"/>
      <c r="B342" s="196"/>
      <c r="C342" s="197"/>
      <c r="D342" s="198" t="s">
        <v>75</v>
      </c>
      <c r="E342" s="210" t="s">
        <v>717</v>
      </c>
      <c r="F342" s="210" t="s">
        <v>718</v>
      </c>
      <c r="G342" s="197"/>
      <c r="H342" s="197"/>
      <c r="I342" s="200"/>
      <c r="J342" s="211">
        <f>BK342</f>
        <v>0</v>
      </c>
      <c r="K342" s="197"/>
      <c r="L342" s="202"/>
      <c r="M342" s="203"/>
      <c r="N342" s="204"/>
      <c r="O342" s="204"/>
      <c r="P342" s="205">
        <f>SUM(P343:P349)</f>
        <v>0</v>
      </c>
      <c r="Q342" s="204"/>
      <c r="R342" s="205">
        <f>SUM(R343:R349)</f>
        <v>0.0097120000000000001</v>
      </c>
      <c r="S342" s="204"/>
      <c r="T342" s="206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7" t="s">
        <v>137</v>
      </c>
      <c r="AT342" s="208" t="s">
        <v>75</v>
      </c>
      <c r="AU342" s="208" t="s">
        <v>81</v>
      </c>
      <c r="AY342" s="207" t="s">
        <v>129</v>
      </c>
      <c r="BK342" s="209">
        <f>SUM(BK343:BK349)</f>
        <v>0</v>
      </c>
    </row>
    <row r="343" s="2" customFormat="1" ht="24.15" customHeight="1">
      <c r="A343" s="38"/>
      <c r="B343" s="39"/>
      <c r="C343" s="212" t="s">
        <v>719</v>
      </c>
      <c r="D343" s="212" t="s">
        <v>132</v>
      </c>
      <c r="E343" s="213" t="s">
        <v>720</v>
      </c>
      <c r="F343" s="214" t="s">
        <v>721</v>
      </c>
      <c r="G343" s="215" t="s">
        <v>141</v>
      </c>
      <c r="H343" s="216">
        <v>1.1000000000000001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722</v>
      </c>
    </row>
    <row r="344" s="14" customFormat="1">
      <c r="A344" s="14"/>
      <c r="B344" s="238"/>
      <c r="C344" s="239"/>
      <c r="D344" s="228" t="s">
        <v>143</v>
      </c>
      <c r="E344" s="240" t="s">
        <v>1</v>
      </c>
      <c r="F344" s="241" t="s">
        <v>723</v>
      </c>
      <c r="G344" s="239"/>
      <c r="H344" s="240" t="s">
        <v>1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143</v>
      </c>
      <c r="AU344" s="247" t="s">
        <v>137</v>
      </c>
      <c r="AV344" s="14" t="s">
        <v>81</v>
      </c>
      <c r="AW344" s="14" t="s">
        <v>32</v>
      </c>
      <c r="AX344" s="14" t="s">
        <v>76</v>
      </c>
      <c r="AY344" s="247" t="s">
        <v>129</v>
      </c>
    </row>
    <row r="345" s="13" customFormat="1">
      <c r="A345" s="13"/>
      <c r="B345" s="226"/>
      <c r="C345" s="227"/>
      <c r="D345" s="228" t="s">
        <v>143</v>
      </c>
      <c r="E345" s="229" t="s">
        <v>1</v>
      </c>
      <c r="F345" s="230" t="s">
        <v>724</v>
      </c>
      <c r="G345" s="227"/>
      <c r="H345" s="231">
        <v>1.1000000000000001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81</v>
      </c>
      <c r="AY345" s="237" t="s">
        <v>129</v>
      </c>
    </row>
    <row r="346" s="2" customFormat="1" ht="24.15" customHeight="1">
      <c r="A346" s="38"/>
      <c r="B346" s="39"/>
      <c r="C346" s="212" t="s">
        <v>725</v>
      </c>
      <c r="D346" s="212" t="s">
        <v>132</v>
      </c>
      <c r="E346" s="213" t="s">
        <v>726</v>
      </c>
      <c r="F346" s="214" t="s">
        <v>727</v>
      </c>
      <c r="G346" s="215" t="s">
        <v>141</v>
      </c>
      <c r="H346" s="216">
        <v>4.4000000000000004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0.00023000000000000001</v>
      </c>
      <c r="R346" s="222">
        <f>Q346*H346</f>
        <v>0.0010120000000000001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210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210</v>
      </c>
      <c r="BM346" s="224" t="s">
        <v>728</v>
      </c>
    </row>
    <row r="347" s="14" customFormat="1">
      <c r="A347" s="14"/>
      <c r="B347" s="238"/>
      <c r="C347" s="239"/>
      <c r="D347" s="228" t="s">
        <v>143</v>
      </c>
      <c r="E347" s="240" t="s">
        <v>1</v>
      </c>
      <c r="F347" s="241" t="s">
        <v>729</v>
      </c>
      <c r="G347" s="239"/>
      <c r="H347" s="240" t="s">
        <v>1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7" t="s">
        <v>143</v>
      </c>
      <c r="AU347" s="247" t="s">
        <v>137</v>
      </c>
      <c r="AV347" s="14" t="s">
        <v>81</v>
      </c>
      <c r="AW347" s="14" t="s">
        <v>32</v>
      </c>
      <c r="AX347" s="14" t="s">
        <v>76</v>
      </c>
      <c r="AY347" s="247" t="s">
        <v>129</v>
      </c>
    </row>
    <row r="348" s="13" customFormat="1">
      <c r="A348" s="13"/>
      <c r="B348" s="226"/>
      <c r="C348" s="227"/>
      <c r="D348" s="228" t="s">
        <v>143</v>
      </c>
      <c r="E348" s="229" t="s">
        <v>1</v>
      </c>
      <c r="F348" s="230" t="s">
        <v>730</v>
      </c>
      <c r="G348" s="227"/>
      <c r="H348" s="231">
        <v>4.4000000000000004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81</v>
      </c>
      <c r="AY348" s="237" t="s">
        <v>129</v>
      </c>
    </row>
    <row r="349" s="2" customFormat="1" ht="16.5" customHeight="1">
      <c r="A349" s="38"/>
      <c r="B349" s="39"/>
      <c r="C349" s="212" t="s">
        <v>731</v>
      </c>
      <c r="D349" s="212" t="s">
        <v>132</v>
      </c>
      <c r="E349" s="213" t="s">
        <v>732</v>
      </c>
      <c r="F349" s="214" t="s">
        <v>733</v>
      </c>
      <c r="G349" s="215" t="s">
        <v>141</v>
      </c>
      <c r="H349" s="216">
        <v>15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0.00058</v>
      </c>
      <c r="R349" s="222">
        <f>Q349*H349</f>
        <v>0.0086999999999999994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210</v>
      </c>
      <c r="BM349" s="224" t="s">
        <v>734</v>
      </c>
    </row>
    <row r="350" s="12" customFormat="1" ht="22.8" customHeight="1">
      <c r="A350" s="12"/>
      <c r="B350" s="196"/>
      <c r="C350" s="197"/>
      <c r="D350" s="198" t="s">
        <v>75</v>
      </c>
      <c r="E350" s="210" t="s">
        <v>735</v>
      </c>
      <c r="F350" s="210" t="s">
        <v>736</v>
      </c>
      <c r="G350" s="197"/>
      <c r="H350" s="197"/>
      <c r="I350" s="200"/>
      <c r="J350" s="211">
        <f>BK350</f>
        <v>0</v>
      </c>
      <c r="K350" s="197"/>
      <c r="L350" s="202"/>
      <c r="M350" s="203"/>
      <c r="N350" s="204"/>
      <c r="O350" s="204"/>
      <c r="P350" s="205">
        <f>SUM(P351:P367)</f>
        <v>0</v>
      </c>
      <c r="Q350" s="204"/>
      <c r="R350" s="205">
        <f>SUM(R351:R367)</f>
        <v>0.072987436000000003</v>
      </c>
      <c r="S350" s="204"/>
      <c r="T350" s="206">
        <f>SUM(T351:T367)</f>
        <v>0.029848499999999993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7" t="s">
        <v>137</v>
      </c>
      <c r="AT350" s="208" t="s">
        <v>75</v>
      </c>
      <c r="AU350" s="208" t="s">
        <v>81</v>
      </c>
      <c r="AY350" s="207" t="s">
        <v>129</v>
      </c>
      <c r="BK350" s="209">
        <f>SUM(BK351:BK367)</f>
        <v>0</v>
      </c>
    </row>
    <row r="351" s="2" customFormat="1" ht="24.15" customHeight="1">
      <c r="A351" s="38"/>
      <c r="B351" s="39"/>
      <c r="C351" s="212" t="s">
        <v>737</v>
      </c>
      <c r="D351" s="212" t="s">
        <v>132</v>
      </c>
      <c r="E351" s="213" t="s">
        <v>738</v>
      </c>
      <c r="F351" s="214" t="s">
        <v>739</v>
      </c>
      <c r="G351" s="215" t="s">
        <v>141</v>
      </c>
      <c r="H351" s="216">
        <v>68.959999999999994</v>
      </c>
      <c r="I351" s="217"/>
      <c r="J351" s="218">
        <f>ROUND(I351*H351,2)</f>
        <v>0</v>
      </c>
      <c r="K351" s="219"/>
      <c r="L351" s="44"/>
      <c r="M351" s="220" t="s">
        <v>1</v>
      </c>
      <c r="N351" s="221" t="s">
        <v>42</v>
      </c>
      <c r="O351" s="91"/>
      <c r="P351" s="222">
        <f>O351*H351</f>
        <v>0</v>
      </c>
      <c r="Q351" s="222">
        <v>0</v>
      </c>
      <c r="R351" s="222">
        <f>Q351*H351</f>
        <v>0</v>
      </c>
      <c r="S351" s="222">
        <v>0.00014999999999999999</v>
      </c>
      <c r="T351" s="223">
        <f>S351*H351</f>
        <v>0.010343999999999997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210</v>
      </c>
      <c r="AT351" s="224" t="s">
        <v>132</v>
      </c>
      <c r="AU351" s="224" t="s">
        <v>137</v>
      </c>
      <c r="AY351" s="17" t="s">
        <v>129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137</v>
      </c>
      <c r="BK351" s="225">
        <f>ROUND(I351*H351,2)</f>
        <v>0</v>
      </c>
      <c r="BL351" s="17" t="s">
        <v>210</v>
      </c>
      <c r="BM351" s="224" t="s">
        <v>740</v>
      </c>
    </row>
    <row r="352" s="13" customFormat="1">
      <c r="A352" s="13"/>
      <c r="B352" s="226"/>
      <c r="C352" s="227"/>
      <c r="D352" s="228" t="s">
        <v>143</v>
      </c>
      <c r="E352" s="229" t="s">
        <v>1</v>
      </c>
      <c r="F352" s="230" t="s">
        <v>741</v>
      </c>
      <c r="G352" s="227"/>
      <c r="H352" s="231">
        <v>68.959999999999994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81</v>
      </c>
      <c r="AY352" s="237" t="s">
        <v>129</v>
      </c>
    </row>
    <row r="353" s="2" customFormat="1" ht="16.5" customHeight="1">
      <c r="A353" s="38"/>
      <c r="B353" s="39"/>
      <c r="C353" s="212" t="s">
        <v>742</v>
      </c>
      <c r="D353" s="212" t="s">
        <v>132</v>
      </c>
      <c r="E353" s="213" t="s">
        <v>743</v>
      </c>
      <c r="F353" s="214" t="s">
        <v>744</v>
      </c>
      <c r="G353" s="215" t="s">
        <v>141</v>
      </c>
      <c r="H353" s="216">
        <v>29.550000000000001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0.001</v>
      </c>
      <c r="R353" s="222">
        <f>Q353*H353</f>
        <v>0.02955</v>
      </c>
      <c r="S353" s="222">
        <v>0.00031</v>
      </c>
      <c r="T353" s="223">
        <f>S353*H353</f>
        <v>0.0091605000000000002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210</v>
      </c>
      <c r="AT353" s="224" t="s">
        <v>132</v>
      </c>
      <c r="AU353" s="224" t="s">
        <v>137</v>
      </c>
      <c r="AY353" s="17" t="s">
        <v>129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137</v>
      </c>
      <c r="BK353" s="225">
        <f>ROUND(I353*H353,2)</f>
        <v>0</v>
      </c>
      <c r="BL353" s="17" t="s">
        <v>210</v>
      </c>
      <c r="BM353" s="224" t="s">
        <v>745</v>
      </c>
    </row>
    <row r="354" s="13" customFormat="1">
      <c r="A354" s="13"/>
      <c r="B354" s="226"/>
      <c r="C354" s="227"/>
      <c r="D354" s="228" t="s">
        <v>143</v>
      </c>
      <c r="E354" s="229" t="s">
        <v>1</v>
      </c>
      <c r="F354" s="230" t="s">
        <v>165</v>
      </c>
      <c r="G354" s="227"/>
      <c r="H354" s="231">
        <v>29.550000000000001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="2" customFormat="1" ht="24.15" customHeight="1">
      <c r="A355" s="38"/>
      <c r="B355" s="39"/>
      <c r="C355" s="212" t="s">
        <v>746</v>
      </c>
      <c r="D355" s="212" t="s">
        <v>132</v>
      </c>
      <c r="E355" s="213" t="s">
        <v>747</v>
      </c>
      <c r="F355" s="214" t="s">
        <v>748</v>
      </c>
      <c r="G355" s="215" t="s">
        <v>141</v>
      </c>
      <c r="H355" s="216">
        <v>68.959999999999994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</v>
      </c>
      <c r="R355" s="222">
        <f>Q355*H355</f>
        <v>0</v>
      </c>
      <c r="S355" s="222">
        <v>0.00014999999999999999</v>
      </c>
      <c r="T355" s="223">
        <f>S355*H355</f>
        <v>0.010343999999999997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749</v>
      </c>
    </row>
    <row r="356" s="13" customFormat="1">
      <c r="A356" s="13"/>
      <c r="B356" s="226"/>
      <c r="C356" s="227"/>
      <c r="D356" s="228" t="s">
        <v>143</v>
      </c>
      <c r="E356" s="229" t="s">
        <v>1</v>
      </c>
      <c r="F356" s="230" t="s">
        <v>191</v>
      </c>
      <c r="G356" s="227"/>
      <c r="H356" s="231">
        <v>11.359999999999999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76</v>
      </c>
      <c r="AY356" s="237" t="s">
        <v>129</v>
      </c>
    </row>
    <row r="357" s="13" customFormat="1">
      <c r="A357" s="13"/>
      <c r="B357" s="226"/>
      <c r="C357" s="227"/>
      <c r="D357" s="228" t="s">
        <v>143</v>
      </c>
      <c r="E357" s="229" t="s">
        <v>1</v>
      </c>
      <c r="F357" s="230" t="s">
        <v>192</v>
      </c>
      <c r="G357" s="227"/>
      <c r="H357" s="231">
        <v>55.890000000000001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76</v>
      </c>
      <c r="AY357" s="237" t="s">
        <v>129</v>
      </c>
    </row>
    <row r="358" s="13" customFormat="1">
      <c r="A358" s="13"/>
      <c r="B358" s="226"/>
      <c r="C358" s="227"/>
      <c r="D358" s="228" t="s">
        <v>143</v>
      </c>
      <c r="E358" s="229" t="s">
        <v>1</v>
      </c>
      <c r="F358" s="230" t="s">
        <v>193</v>
      </c>
      <c r="G358" s="227"/>
      <c r="H358" s="231">
        <v>1.71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76</v>
      </c>
      <c r="AY358" s="237" t="s">
        <v>129</v>
      </c>
    </row>
    <row r="359" s="15" customFormat="1">
      <c r="A359" s="15"/>
      <c r="B359" s="248"/>
      <c r="C359" s="249"/>
      <c r="D359" s="228" t="s">
        <v>143</v>
      </c>
      <c r="E359" s="250" t="s">
        <v>1</v>
      </c>
      <c r="F359" s="251" t="s">
        <v>181</v>
      </c>
      <c r="G359" s="249"/>
      <c r="H359" s="252">
        <v>68.959999999999994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8" t="s">
        <v>143</v>
      </c>
      <c r="AU359" s="258" t="s">
        <v>137</v>
      </c>
      <c r="AV359" s="15" t="s">
        <v>136</v>
      </c>
      <c r="AW359" s="15" t="s">
        <v>32</v>
      </c>
      <c r="AX359" s="15" t="s">
        <v>81</v>
      </c>
      <c r="AY359" s="258" t="s">
        <v>129</v>
      </c>
    </row>
    <row r="360" s="2" customFormat="1" ht="24.15" customHeight="1">
      <c r="A360" s="38"/>
      <c r="B360" s="39"/>
      <c r="C360" s="212" t="s">
        <v>750</v>
      </c>
      <c r="D360" s="212" t="s">
        <v>132</v>
      </c>
      <c r="E360" s="213" t="s">
        <v>751</v>
      </c>
      <c r="F360" s="214" t="s">
        <v>752</v>
      </c>
      <c r="G360" s="215" t="s">
        <v>141</v>
      </c>
      <c r="H360" s="216">
        <v>6.5099999999999998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210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210</v>
      </c>
      <c r="BM360" s="224" t="s">
        <v>753</v>
      </c>
    </row>
    <row r="361" s="13" customFormat="1">
      <c r="A361" s="13"/>
      <c r="B361" s="226"/>
      <c r="C361" s="227"/>
      <c r="D361" s="228" t="s">
        <v>143</v>
      </c>
      <c r="E361" s="229" t="s">
        <v>1</v>
      </c>
      <c r="F361" s="230" t="s">
        <v>754</v>
      </c>
      <c r="G361" s="227"/>
      <c r="H361" s="231">
        <v>6.5099999999999998</v>
      </c>
      <c r="I361" s="232"/>
      <c r="J361" s="227"/>
      <c r="K361" s="227"/>
      <c r="L361" s="233"/>
      <c r="M361" s="234"/>
      <c r="N361" s="235"/>
      <c r="O361" s="235"/>
      <c r="P361" s="235"/>
      <c r="Q361" s="235"/>
      <c r="R361" s="235"/>
      <c r="S361" s="235"/>
      <c r="T361" s="23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7" t="s">
        <v>143</v>
      </c>
      <c r="AU361" s="237" t="s">
        <v>137</v>
      </c>
      <c r="AV361" s="13" t="s">
        <v>137</v>
      </c>
      <c r="AW361" s="13" t="s">
        <v>32</v>
      </c>
      <c r="AX361" s="13" t="s">
        <v>81</v>
      </c>
      <c r="AY361" s="237" t="s">
        <v>129</v>
      </c>
    </row>
    <row r="362" s="2" customFormat="1" ht="16.5" customHeight="1">
      <c r="A362" s="38"/>
      <c r="B362" s="39"/>
      <c r="C362" s="259" t="s">
        <v>755</v>
      </c>
      <c r="D362" s="259" t="s">
        <v>203</v>
      </c>
      <c r="E362" s="260" t="s">
        <v>756</v>
      </c>
      <c r="F362" s="261" t="s">
        <v>757</v>
      </c>
      <c r="G362" s="262" t="s">
        <v>141</v>
      </c>
      <c r="H362" s="263">
        <v>6.8360000000000003</v>
      </c>
      <c r="I362" s="264"/>
      <c r="J362" s="265">
        <f>ROUND(I362*H362,2)</f>
        <v>0</v>
      </c>
      <c r="K362" s="266"/>
      <c r="L362" s="267"/>
      <c r="M362" s="268" t="s">
        <v>1</v>
      </c>
      <c r="N362" s="269" t="s">
        <v>42</v>
      </c>
      <c r="O362" s="91"/>
      <c r="P362" s="222">
        <f>O362*H362</f>
        <v>0</v>
      </c>
      <c r="Q362" s="222">
        <v>9.9999999999999995E-07</v>
      </c>
      <c r="R362" s="222">
        <f>Q362*H362</f>
        <v>6.8360000000000003E-06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280</v>
      </c>
      <c r="AT362" s="224" t="s">
        <v>203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210</v>
      </c>
      <c r="BM362" s="224" t="s">
        <v>758</v>
      </c>
    </row>
    <row r="363" s="13" customFormat="1">
      <c r="A363" s="13"/>
      <c r="B363" s="226"/>
      <c r="C363" s="227"/>
      <c r="D363" s="228" t="s">
        <v>143</v>
      </c>
      <c r="E363" s="227"/>
      <c r="F363" s="230" t="s">
        <v>759</v>
      </c>
      <c r="G363" s="227"/>
      <c r="H363" s="231">
        <v>6.8360000000000003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4</v>
      </c>
      <c r="AX363" s="13" t="s">
        <v>81</v>
      </c>
      <c r="AY363" s="237" t="s">
        <v>129</v>
      </c>
    </row>
    <row r="364" s="2" customFormat="1" ht="24.15" customHeight="1">
      <c r="A364" s="38"/>
      <c r="B364" s="39"/>
      <c r="C364" s="212" t="s">
        <v>760</v>
      </c>
      <c r="D364" s="212" t="s">
        <v>132</v>
      </c>
      <c r="E364" s="213" t="s">
        <v>761</v>
      </c>
      <c r="F364" s="214" t="s">
        <v>762</v>
      </c>
      <c r="G364" s="215" t="s">
        <v>141</v>
      </c>
      <c r="H364" s="216">
        <v>117.38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0.00020000000000000001</v>
      </c>
      <c r="R364" s="222">
        <f>Q364*H364</f>
        <v>0.023476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210</v>
      </c>
      <c r="AT364" s="224" t="s">
        <v>132</v>
      </c>
      <c r="AU364" s="224" t="s">
        <v>137</v>
      </c>
      <c r="AY364" s="17" t="s">
        <v>129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137</v>
      </c>
      <c r="BK364" s="225">
        <f>ROUND(I364*H364,2)</f>
        <v>0</v>
      </c>
      <c r="BL364" s="17" t="s">
        <v>210</v>
      </c>
      <c r="BM364" s="224" t="s">
        <v>763</v>
      </c>
    </row>
    <row r="365" s="13" customFormat="1">
      <c r="A365" s="13"/>
      <c r="B365" s="226"/>
      <c r="C365" s="227"/>
      <c r="D365" s="228" t="s">
        <v>143</v>
      </c>
      <c r="E365" s="229" t="s">
        <v>1</v>
      </c>
      <c r="F365" s="230" t="s">
        <v>764</v>
      </c>
      <c r="G365" s="227"/>
      <c r="H365" s="231">
        <v>117.38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="2" customFormat="1" ht="33" customHeight="1">
      <c r="A366" s="38"/>
      <c r="B366" s="39"/>
      <c r="C366" s="212" t="s">
        <v>765</v>
      </c>
      <c r="D366" s="212" t="s">
        <v>132</v>
      </c>
      <c r="E366" s="213" t="s">
        <v>766</v>
      </c>
      <c r="F366" s="214" t="s">
        <v>767</v>
      </c>
      <c r="G366" s="215" t="s">
        <v>141</v>
      </c>
      <c r="H366" s="216">
        <v>117.38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0.00017000000000000001</v>
      </c>
      <c r="R366" s="222">
        <f>Q366*H366</f>
        <v>0.019954599999999999</v>
      </c>
      <c r="S366" s="222">
        <v>0</v>
      </c>
      <c r="T366" s="22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210</v>
      </c>
      <c r="BM366" s="224" t="s">
        <v>768</v>
      </c>
    </row>
    <row r="367" s="13" customFormat="1">
      <c r="A367" s="13"/>
      <c r="B367" s="226"/>
      <c r="C367" s="227"/>
      <c r="D367" s="228" t="s">
        <v>143</v>
      </c>
      <c r="E367" s="229" t="s">
        <v>1</v>
      </c>
      <c r="F367" s="230" t="s">
        <v>769</v>
      </c>
      <c r="G367" s="227"/>
      <c r="H367" s="231">
        <v>117.38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="12" customFormat="1" ht="22.8" customHeight="1">
      <c r="A368" s="12"/>
      <c r="B368" s="196"/>
      <c r="C368" s="197"/>
      <c r="D368" s="198" t="s">
        <v>75</v>
      </c>
      <c r="E368" s="210" t="s">
        <v>770</v>
      </c>
      <c r="F368" s="210" t="s">
        <v>771</v>
      </c>
      <c r="G368" s="197"/>
      <c r="H368" s="197"/>
      <c r="I368" s="200"/>
      <c r="J368" s="211">
        <f>BK368</f>
        <v>0</v>
      </c>
      <c r="K368" s="197"/>
      <c r="L368" s="202"/>
      <c r="M368" s="203"/>
      <c r="N368" s="204"/>
      <c r="O368" s="204"/>
      <c r="P368" s="205">
        <f>SUM(P369:P372)</f>
        <v>0</v>
      </c>
      <c r="Q368" s="204"/>
      <c r="R368" s="205">
        <f>SUM(R369:R372)</f>
        <v>0.008463</v>
      </c>
      <c r="S368" s="204"/>
      <c r="T368" s="206">
        <f>SUM(T369:T372)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7" t="s">
        <v>137</v>
      </c>
      <c r="AT368" s="208" t="s">
        <v>75</v>
      </c>
      <c r="AU368" s="208" t="s">
        <v>81</v>
      </c>
      <c r="AY368" s="207" t="s">
        <v>129</v>
      </c>
      <c r="BK368" s="209">
        <f>SUM(BK369:BK372)</f>
        <v>0</v>
      </c>
    </row>
    <row r="369" s="2" customFormat="1" ht="24.15" customHeight="1">
      <c r="A369" s="38"/>
      <c r="B369" s="39"/>
      <c r="C369" s="212" t="s">
        <v>772</v>
      </c>
      <c r="D369" s="212" t="s">
        <v>132</v>
      </c>
      <c r="E369" s="213" t="s">
        <v>773</v>
      </c>
      <c r="F369" s="214" t="s">
        <v>774</v>
      </c>
      <c r="G369" s="215" t="s">
        <v>141</v>
      </c>
      <c r="H369" s="216">
        <v>6.5099999999999998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775</v>
      </c>
    </row>
    <row r="370" s="13" customFormat="1">
      <c r="A370" s="13"/>
      <c r="B370" s="226"/>
      <c r="C370" s="227"/>
      <c r="D370" s="228" t="s">
        <v>143</v>
      </c>
      <c r="E370" s="229" t="s">
        <v>1</v>
      </c>
      <c r="F370" s="230" t="s">
        <v>754</v>
      </c>
      <c r="G370" s="227"/>
      <c r="H370" s="231">
        <v>6.5099999999999998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81</v>
      </c>
      <c r="AY370" s="237" t="s">
        <v>129</v>
      </c>
    </row>
    <row r="371" s="2" customFormat="1" ht="16.5" customHeight="1">
      <c r="A371" s="38"/>
      <c r="B371" s="39"/>
      <c r="C371" s="259" t="s">
        <v>776</v>
      </c>
      <c r="D371" s="259" t="s">
        <v>203</v>
      </c>
      <c r="E371" s="260" t="s">
        <v>777</v>
      </c>
      <c r="F371" s="261" t="s">
        <v>778</v>
      </c>
      <c r="G371" s="262" t="s">
        <v>141</v>
      </c>
      <c r="H371" s="263">
        <v>6.5099999999999998</v>
      </c>
      <c r="I371" s="264"/>
      <c r="J371" s="265">
        <f>ROUND(I371*H371,2)</f>
        <v>0</v>
      </c>
      <c r="K371" s="266"/>
      <c r="L371" s="267"/>
      <c r="M371" s="268" t="s">
        <v>1</v>
      </c>
      <c r="N371" s="269" t="s">
        <v>42</v>
      </c>
      <c r="O371" s="91"/>
      <c r="P371" s="222">
        <f>O371*H371</f>
        <v>0</v>
      </c>
      <c r="Q371" s="222">
        <v>0.0012999999999999999</v>
      </c>
      <c r="R371" s="222">
        <f>Q371*H371</f>
        <v>0.008463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280</v>
      </c>
      <c r="AT371" s="224" t="s">
        <v>203</v>
      </c>
      <c r="AU371" s="224" t="s">
        <v>137</v>
      </c>
      <c r="AY371" s="17" t="s">
        <v>129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137</v>
      </c>
      <c r="BK371" s="225">
        <f>ROUND(I371*H371,2)</f>
        <v>0</v>
      </c>
      <c r="BL371" s="17" t="s">
        <v>210</v>
      </c>
      <c r="BM371" s="224" t="s">
        <v>779</v>
      </c>
    </row>
    <row r="372" s="2" customFormat="1" ht="16.5" customHeight="1">
      <c r="A372" s="38"/>
      <c r="B372" s="39"/>
      <c r="C372" s="212" t="s">
        <v>780</v>
      </c>
      <c r="D372" s="212" t="s">
        <v>132</v>
      </c>
      <c r="E372" s="213" t="s">
        <v>781</v>
      </c>
      <c r="F372" s="214" t="s">
        <v>782</v>
      </c>
      <c r="G372" s="215" t="s">
        <v>141</v>
      </c>
      <c r="H372" s="216">
        <v>6.5099999999999998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210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210</v>
      </c>
      <c r="BM372" s="224" t="s">
        <v>783</v>
      </c>
    </row>
    <row r="373" s="12" customFormat="1" ht="25.92" customHeight="1">
      <c r="A373" s="12"/>
      <c r="B373" s="196"/>
      <c r="C373" s="197"/>
      <c r="D373" s="198" t="s">
        <v>75</v>
      </c>
      <c r="E373" s="199" t="s">
        <v>203</v>
      </c>
      <c r="F373" s="199" t="s">
        <v>784</v>
      </c>
      <c r="G373" s="197"/>
      <c r="H373" s="197"/>
      <c r="I373" s="200"/>
      <c r="J373" s="201">
        <f>BK373</f>
        <v>0</v>
      </c>
      <c r="K373" s="197"/>
      <c r="L373" s="202"/>
      <c r="M373" s="203"/>
      <c r="N373" s="204"/>
      <c r="O373" s="204"/>
      <c r="P373" s="205">
        <f>P374+P414</f>
        <v>0</v>
      </c>
      <c r="Q373" s="204"/>
      <c r="R373" s="205">
        <f>R374+R414</f>
        <v>0</v>
      </c>
      <c r="S373" s="204"/>
      <c r="T373" s="206">
        <f>T374+T414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07" t="s">
        <v>130</v>
      </c>
      <c r="AT373" s="208" t="s">
        <v>75</v>
      </c>
      <c r="AU373" s="208" t="s">
        <v>76</v>
      </c>
      <c r="AY373" s="207" t="s">
        <v>129</v>
      </c>
      <c r="BK373" s="209">
        <f>BK374+BK414</f>
        <v>0</v>
      </c>
    </row>
    <row r="374" s="12" customFormat="1" ht="22.8" customHeight="1">
      <c r="A374" s="12"/>
      <c r="B374" s="196"/>
      <c r="C374" s="197"/>
      <c r="D374" s="198" t="s">
        <v>75</v>
      </c>
      <c r="E374" s="210" t="s">
        <v>785</v>
      </c>
      <c r="F374" s="210" t="s">
        <v>786</v>
      </c>
      <c r="G374" s="197"/>
      <c r="H374" s="197"/>
      <c r="I374" s="200"/>
      <c r="J374" s="211">
        <f>BK374</f>
        <v>0</v>
      </c>
      <c r="K374" s="197"/>
      <c r="L374" s="202"/>
      <c r="M374" s="203"/>
      <c r="N374" s="204"/>
      <c r="O374" s="204"/>
      <c r="P374" s="205">
        <f>SUM(P375:P413)</f>
        <v>0</v>
      </c>
      <c r="Q374" s="204"/>
      <c r="R374" s="205">
        <f>SUM(R375:R413)</f>
        <v>0</v>
      </c>
      <c r="S374" s="204"/>
      <c r="T374" s="206">
        <f>SUM(T375:T413)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07" t="s">
        <v>130</v>
      </c>
      <c r="AT374" s="208" t="s">
        <v>75</v>
      </c>
      <c r="AU374" s="208" t="s">
        <v>81</v>
      </c>
      <c r="AY374" s="207" t="s">
        <v>129</v>
      </c>
      <c r="BK374" s="209">
        <f>SUM(BK375:BK413)</f>
        <v>0</v>
      </c>
    </row>
    <row r="375" s="2" customFormat="1" ht="16.5" customHeight="1">
      <c r="A375" s="38"/>
      <c r="B375" s="39"/>
      <c r="C375" s="212" t="s">
        <v>787</v>
      </c>
      <c r="D375" s="212" t="s">
        <v>132</v>
      </c>
      <c r="E375" s="213" t="s">
        <v>788</v>
      </c>
      <c r="F375" s="214" t="s">
        <v>789</v>
      </c>
      <c r="G375" s="215" t="s">
        <v>298</v>
      </c>
      <c r="H375" s="216">
        <v>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433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433</v>
      </c>
      <c r="BM375" s="224" t="s">
        <v>790</v>
      </c>
    </row>
    <row r="376" s="2" customFormat="1" ht="16.5" customHeight="1">
      <c r="A376" s="38"/>
      <c r="B376" s="39"/>
      <c r="C376" s="212" t="s">
        <v>791</v>
      </c>
      <c r="D376" s="212" t="s">
        <v>132</v>
      </c>
      <c r="E376" s="213" t="s">
        <v>792</v>
      </c>
      <c r="F376" s="214" t="s">
        <v>793</v>
      </c>
      <c r="G376" s="215" t="s">
        <v>298</v>
      </c>
      <c r="H376" s="216">
        <v>1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</v>
      </c>
      <c r="R376" s="222">
        <f>Q376*H376</f>
        <v>0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433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433</v>
      </c>
      <c r="BM376" s="224" t="s">
        <v>794</v>
      </c>
    </row>
    <row r="377" s="2" customFormat="1" ht="24.15" customHeight="1">
      <c r="A377" s="38"/>
      <c r="B377" s="39"/>
      <c r="C377" s="212" t="s">
        <v>795</v>
      </c>
      <c r="D377" s="212" t="s">
        <v>132</v>
      </c>
      <c r="E377" s="213" t="s">
        <v>796</v>
      </c>
      <c r="F377" s="214" t="s">
        <v>797</v>
      </c>
      <c r="G377" s="215" t="s">
        <v>298</v>
      </c>
      <c r="H377" s="216">
        <v>1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433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433</v>
      </c>
      <c r="BM377" s="224" t="s">
        <v>798</v>
      </c>
    </row>
    <row r="378" s="2" customFormat="1" ht="16.5" customHeight="1">
      <c r="A378" s="38"/>
      <c r="B378" s="39"/>
      <c r="C378" s="212" t="s">
        <v>799</v>
      </c>
      <c r="D378" s="212" t="s">
        <v>132</v>
      </c>
      <c r="E378" s="213" t="s">
        <v>800</v>
      </c>
      <c r="F378" s="214" t="s">
        <v>801</v>
      </c>
      <c r="G378" s="215" t="s">
        <v>298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433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433</v>
      </c>
      <c r="BM378" s="224" t="s">
        <v>802</v>
      </c>
    </row>
    <row r="379" s="2" customFormat="1" ht="16.5" customHeight="1">
      <c r="A379" s="38"/>
      <c r="B379" s="39"/>
      <c r="C379" s="212" t="s">
        <v>803</v>
      </c>
      <c r="D379" s="212" t="s">
        <v>132</v>
      </c>
      <c r="E379" s="213" t="s">
        <v>804</v>
      </c>
      <c r="F379" s="214" t="s">
        <v>805</v>
      </c>
      <c r="G379" s="215" t="s">
        <v>298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433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433</v>
      </c>
      <c r="BM379" s="224" t="s">
        <v>806</v>
      </c>
    </row>
    <row r="380" s="2" customFormat="1" ht="24.15" customHeight="1">
      <c r="A380" s="38"/>
      <c r="B380" s="39"/>
      <c r="C380" s="212" t="s">
        <v>807</v>
      </c>
      <c r="D380" s="212" t="s">
        <v>132</v>
      </c>
      <c r="E380" s="213" t="s">
        <v>808</v>
      </c>
      <c r="F380" s="214" t="s">
        <v>809</v>
      </c>
      <c r="G380" s="215" t="s">
        <v>147</v>
      </c>
      <c r="H380" s="216">
        <v>55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433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433</v>
      </c>
      <c r="BM380" s="224" t="s">
        <v>810</v>
      </c>
    </row>
    <row r="381" s="2" customFormat="1" ht="24.15" customHeight="1">
      <c r="A381" s="38"/>
      <c r="B381" s="39"/>
      <c r="C381" s="212" t="s">
        <v>811</v>
      </c>
      <c r="D381" s="212" t="s">
        <v>132</v>
      </c>
      <c r="E381" s="213" t="s">
        <v>812</v>
      </c>
      <c r="F381" s="214" t="s">
        <v>813</v>
      </c>
      <c r="G381" s="215" t="s">
        <v>147</v>
      </c>
      <c r="H381" s="216">
        <v>105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433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433</v>
      </c>
      <c r="BM381" s="224" t="s">
        <v>814</v>
      </c>
    </row>
    <row r="382" s="2" customFormat="1" ht="16.5" customHeight="1">
      <c r="A382" s="38"/>
      <c r="B382" s="39"/>
      <c r="C382" s="212" t="s">
        <v>815</v>
      </c>
      <c r="D382" s="212" t="s">
        <v>132</v>
      </c>
      <c r="E382" s="213" t="s">
        <v>816</v>
      </c>
      <c r="F382" s="214" t="s">
        <v>817</v>
      </c>
      <c r="G382" s="215" t="s">
        <v>147</v>
      </c>
      <c r="H382" s="216">
        <v>15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433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433</v>
      </c>
      <c r="BM382" s="224" t="s">
        <v>818</v>
      </c>
    </row>
    <row r="383" s="2" customFormat="1" ht="16.5" customHeight="1">
      <c r="A383" s="38"/>
      <c r="B383" s="39"/>
      <c r="C383" s="212" t="s">
        <v>819</v>
      </c>
      <c r="D383" s="212" t="s">
        <v>132</v>
      </c>
      <c r="E383" s="213" t="s">
        <v>820</v>
      </c>
      <c r="F383" s="214" t="s">
        <v>821</v>
      </c>
      <c r="G383" s="215" t="s">
        <v>147</v>
      </c>
      <c r="H383" s="216">
        <v>25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433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433</v>
      </c>
      <c r="BM383" s="224" t="s">
        <v>822</v>
      </c>
    </row>
    <row r="384" s="2" customFormat="1" ht="16.5" customHeight="1">
      <c r="A384" s="38"/>
      <c r="B384" s="39"/>
      <c r="C384" s="212" t="s">
        <v>823</v>
      </c>
      <c r="D384" s="212" t="s">
        <v>132</v>
      </c>
      <c r="E384" s="213" t="s">
        <v>824</v>
      </c>
      <c r="F384" s="214" t="s">
        <v>825</v>
      </c>
      <c r="G384" s="215" t="s">
        <v>147</v>
      </c>
      <c r="H384" s="216">
        <v>6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433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433</v>
      </c>
      <c r="BM384" s="224" t="s">
        <v>826</v>
      </c>
    </row>
    <row r="385" s="2" customFormat="1" ht="16.5" customHeight="1">
      <c r="A385" s="38"/>
      <c r="B385" s="39"/>
      <c r="C385" s="212" t="s">
        <v>827</v>
      </c>
      <c r="D385" s="212" t="s">
        <v>132</v>
      </c>
      <c r="E385" s="213" t="s">
        <v>828</v>
      </c>
      <c r="F385" s="214" t="s">
        <v>829</v>
      </c>
      <c r="G385" s="215" t="s">
        <v>147</v>
      </c>
      <c r="H385" s="216">
        <v>10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433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433</v>
      </c>
      <c r="BM385" s="224" t="s">
        <v>830</v>
      </c>
    </row>
    <row r="386" s="2" customFormat="1" ht="16.5" customHeight="1">
      <c r="A386" s="38"/>
      <c r="B386" s="39"/>
      <c r="C386" s="212" t="s">
        <v>831</v>
      </c>
      <c r="D386" s="212" t="s">
        <v>132</v>
      </c>
      <c r="E386" s="213" t="s">
        <v>832</v>
      </c>
      <c r="F386" s="214" t="s">
        <v>833</v>
      </c>
      <c r="G386" s="215" t="s">
        <v>147</v>
      </c>
      <c r="H386" s="216">
        <v>10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433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433</v>
      </c>
      <c r="BM386" s="224" t="s">
        <v>834</v>
      </c>
    </row>
    <row r="387" s="2" customFormat="1" ht="16.5" customHeight="1">
      <c r="A387" s="38"/>
      <c r="B387" s="39"/>
      <c r="C387" s="212" t="s">
        <v>835</v>
      </c>
      <c r="D387" s="212" t="s">
        <v>132</v>
      </c>
      <c r="E387" s="213" t="s">
        <v>836</v>
      </c>
      <c r="F387" s="214" t="s">
        <v>837</v>
      </c>
      <c r="G387" s="215" t="s">
        <v>147</v>
      </c>
      <c r="H387" s="216">
        <v>30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433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433</v>
      </c>
      <c r="BM387" s="224" t="s">
        <v>838</v>
      </c>
    </row>
    <row r="388" s="2" customFormat="1" ht="16.5" customHeight="1">
      <c r="A388" s="38"/>
      <c r="B388" s="39"/>
      <c r="C388" s="212" t="s">
        <v>839</v>
      </c>
      <c r="D388" s="212" t="s">
        <v>132</v>
      </c>
      <c r="E388" s="213" t="s">
        <v>840</v>
      </c>
      <c r="F388" s="214" t="s">
        <v>841</v>
      </c>
      <c r="G388" s="215" t="s">
        <v>147</v>
      </c>
      <c r="H388" s="216">
        <v>20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433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433</v>
      </c>
      <c r="BM388" s="224" t="s">
        <v>842</v>
      </c>
    </row>
    <row r="389" s="2" customFormat="1" ht="16.5" customHeight="1">
      <c r="A389" s="38"/>
      <c r="B389" s="39"/>
      <c r="C389" s="212" t="s">
        <v>843</v>
      </c>
      <c r="D389" s="212" t="s">
        <v>132</v>
      </c>
      <c r="E389" s="213" t="s">
        <v>844</v>
      </c>
      <c r="F389" s="214" t="s">
        <v>845</v>
      </c>
      <c r="G389" s="215" t="s">
        <v>298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433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433</v>
      </c>
      <c r="BM389" s="224" t="s">
        <v>846</v>
      </c>
    </row>
    <row r="390" s="2" customFormat="1" ht="16.5" customHeight="1">
      <c r="A390" s="38"/>
      <c r="B390" s="39"/>
      <c r="C390" s="212" t="s">
        <v>847</v>
      </c>
      <c r="D390" s="212" t="s">
        <v>132</v>
      </c>
      <c r="E390" s="213" t="s">
        <v>848</v>
      </c>
      <c r="F390" s="214" t="s">
        <v>849</v>
      </c>
      <c r="G390" s="215" t="s">
        <v>298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433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433</v>
      </c>
      <c r="BM390" s="224" t="s">
        <v>850</v>
      </c>
    </row>
    <row r="391" s="2" customFormat="1" ht="16.5" customHeight="1">
      <c r="A391" s="38"/>
      <c r="B391" s="39"/>
      <c r="C391" s="212" t="s">
        <v>851</v>
      </c>
      <c r="D391" s="212" t="s">
        <v>132</v>
      </c>
      <c r="E391" s="213" t="s">
        <v>852</v>
      </c>
      <c r="F391" s="214" t="s">
        <v>853</v>
      </c>
      <c r="G391" s="215" t="s">
        <v>298</v>
      </c>
      <c r="H391" s="216">
        <v>2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433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433</v>
      </c>
      <c r="BM391" s="224" t="s">
        <v>854</v>
      </c>
    </row>
    <row r="392" s="2" customFormat="1" ht="16.5" customHeight="1">
      <c r="A392" s="38"/>
      <c r="B392" s="39"/>
      <c r="C392" s="212" t="s">
        <v>855</v>
      </c>
      <c r="D392" s="212" t="s">
        <v>132</v>
      </c>
      <c r="E392" s="213" t="s">
        <v>856</v>
      </c>
      <c r="F392" s="214" t="s">
        <v>857</v>
      </c>
      <c r="G392" s="215" t="s">
        <v>298</v>
      </c>
      <c r="H392" s="216">
        <v>9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433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433</v>
      </c>
      <c r="BM392" s="224" t="s">
        <v>858</v>
      </c>
    </row>
    <row r="393" s="2" customFormat="1" ht="16.5" customHeight="1">
      <c r="A393" s="38"/>
      <c r="B393" s="39"/>
      <c r="C393" s="212" t="s">
        <v>859</v>
      </c>
      <c r="D393" s="212" t="s">
        <v>132</v>
      </c>
      <c r="E393" s="213" t="s">
        <v>860</v>
      </c>
      <c r="F393" s="214" t="s">
        <v>861</v>
      </c>
      <c r="G393" s="215" t="s">
        <v>298</v>
      </c>
      <c r="H393" s="216">
        <v>4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433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433</v>
      </c>
      <c r="BM393" s="224" t="s">
        <v>862</v>
      </c>
    </row>
    <row r="394" s="2" customFormat="1" ht="16.5" customHeight="1">
      <c r="A394" s="38"/>
      <c r="B394" s="39"/>
      <c r="C394" s="212" t="s">
        <v>863</v>
      </c>
      <c r="D394" s="212" t="s">
        <v>132</v>
      </c>
      <c r="E394" s="213" t="s">
        <v>864</v>
      </c>
      <c r="F394" s="214" t="s">
        <v>865</v>
      </c>
      <c r="G394" s="215" t="s">
        <v>298</v>
      </c>
      <c r="H394" s="216">
        <v>2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433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433</v>
      </c>
      <c r="BM394" s="224" t="s">
        <v>866</v>
      </c>
    </row>
    <row r="395" s="2" customFormat="1" ht="16.5" customHeight="1">
      <c r="A395" s="38"/>
      <c r="B395" s="39"/>
      <c r="C395" s="212" t="s">
        <v>867</v>
      </c>
      <c r="D395" s="212" t="s">
        <v>132</v>
      </c>
      <c r="E395" s="213" t="s">
        <v>868</v>
      </c>
      <c r="F395" s="214" t="s">
        <v>869</v>
      </c>
      <c r="G395" s="215" t="s">
        <v>298</v>
      </c>
      <c r="H395" s="216">
        <v>12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433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433</v>
      </c>
      <c r="BM395" s="224" t="s">
        <v>870</v>
      </c>
    </row>
    <row r="396" s="2" customFormat="1" ht="16.5" customHeight="1">
      <c r="A396" s="38"/>
      <c r="B396" s="39"/>
      <c r="C396" s="212" t="s">
        <v>871</v>
      </c>
      <c r="D396" s="212" t="s">
        <v>132</v>
      </c>
      <c r="E396" s="213" t="s">
        <v>872</v>
      </c>
      <c r="F396" s="214" t="s">
        <v>873</v>
      </c>
      <c r="G396" s="215" t="s">
        <v>298</v>
      </c>
      <c r="H396" s="216">
        <v>1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433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433</v>
      </c>
      <c r="BM396" s="224" t="s">
        <v>874</v>
      </c>
    </row>
    <row r="397" s="2" customFormat="1" ht="16.5" customHeight="1">
      <c r="A397" s="38"/>
      <c r="B397" s="39"/>
      <c r="C397" s="212" t="s">
        <v>875</v>
      </c>
      <c r="D397" s="212" t="s">
        <v>132</v>
      </c>
      <c r="E397" s="213" t="s">
        <v>876</v>
      </c>
      <c r="F397" s="214" t="s">
        <v>877</v>
      </c>
      <c r="G397" s="215" t="s">
        <v>298</v>
      </c>
      <c r="H397" s="216">
        <v>8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433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433</v>
      </c>
      <c r="BM397" s="224" t="s">
        <v>878</v>
      </c>
    </row>
    <row r="398" s="2" customFormat="1" ht="16.5" customHeight="1">
      <c r="A398" s="38"/>
      <c r="B398" s="39"/>
      <c r="C398" s="212" t="s">
        <v>879</v>
      </c>
      <c r="D398" s="212" t="s">
        <v>132</v>
      </c>
      <c r="E398" s="213" t="s">
        <v>880</v>
      </c>
      <c r="F398" s="214" t="s">
        <v>881</v>
      </c>
      <c r="G398" s="215" t="s">
        <v>298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433</v>
      </c>
      <c r="BM398" s="224" t="s">
        <v>882</v>
      </c>
    </row>
    <row r="399" s="2" customFormat="1" ht="16.5" customHeight="1">
      <c r="A399" s="38"/>
      <c r="B399" s="39"/>
      <c r="C399" s="212" t="s">
        <v>883</v>
      </c>
      <c r="D399" s="212" t="s">
        <v>132</v>
      </c>
      <c r="E399" s="213" t="s">
        <v>884</v>
      </c>
      <c r="F399" s="214" t="s">
        <v>885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433</v>
      </c>
      <c r="BM399" s="224" t="s">
        <v>886</v>
      </c>
    </row>
    <row r="400" s="2" customFormat="1" ht="16.5" customHeight="1">
      <c r="A400" s="38"/>
      <c r="B400" s="39"/>
      <c r="C400" s="212" t="s">
        <v>887</v>
      </c>
      <c r="D400" s="212" t="s">
        <v>132</v>
      </c>
      <c r="E400" s="213" t="s">
        <v>888</v>
      </c>
      <c r="F400" s="214" t="s">
        <v>889</v>
      </c>
      <c r="G400" s="215" t="s">
        <v>298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433</v>
      </c>
      <c r="BM400" s="224" t="s">
        <v>890</v>
      </c>
    </row>
    <row r="401" s="2" customFormat="1" ht="16.5" customHeight="1">
      <c r="A401" s="38"/>
      <c r="B401" s="39"/>
      <c r="C401" s="212" t="s">
        <v>891</v>
      </c>
      <c r="D401" s="212" t="s">
        <v>132</v>
      </c>
      <c r="E401" s="213" t="s">
        <v>892</v>
      </c>
      <c r="F401" s="214" t="s">
        <v>893</v>
      </c>
      <c r="G401" s="215" t="s">
        <v>298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433</v>
      </c>
      <c r="BM401" s="224" t="s">
        <v>894</v>
      </c>
    </row>
    <row r="402" s="2" customFormat="1" ht="16.5" customHeight="1">
      <c r="A402" s="38"/>
      <c r="B402" s="39"/>
      <c r="C402" s="212" t="s">
        <v>895</v>
      </c>
      <c r="D402" s="212" t="s">
        <v>132</v>
      </c>
      <c r="E402" s="213" t="s">
        <v>896</v>
      </c>
      <c r="F402" s="214" t="s">
        <v>897</v>
      </c>
      <c r="G402" s="215" t="s">
        <v>298</v>
      </c>
      <c r="H402" s="216">
        <v>3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433</v>
      </c>
      <c r="BM402" s="224" t="s">
        <v>898</v>
      </c>
    </row>
    <row r="403" s="2" customFormat="1" ht="16.5" customHeight="1">
      <c r="A403" s="38"/>
      <c r="B403" s="39"/>
      <c r="C403" s="212" t="s">
        <v>899</v>
      </c>
      <c r="D403" s="212" t="s">
        <v>132</v>
      </c>
      <c r="E403" s="213" t="s">
        <v>900</v>
      </c>
      <c r="F403" s="214" t="s">
        <v>901</v>
      </c>
      <c r="G403" s="215" t="s">
        <v>298</v>
      </c>
      <c r="H403" s="216">
        <v>11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433</v>
      </c>
      <c r="BM403" s="224" t="s">
        <v>902</v>
      </c>
    </row>
    <row r="404" s="2" customFormat="1" ht="16.5" customHeight="1">
      <c r="A404" s="38"/>
      <c r="B404" s="39"/>
      <c r="C404" s="212" t="s">
        <v>903</v>
      </c>
      <c r="D404" s="212" t="s">
        <v>132</v>
      </c>
      <c r="E404" s="213" t="s">
        <v>904</v>
      </c>
      <c r="F404" s="214" t="s">
        <v>905</v>
      </c>
      <c r="G404" s="215" t="s">
        <v>298</v>
      </c>
      <c r="H404" s="216">
        <v>14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433</v>
      </c>
      <c r="BM404" s="224" t="s">
        <v>906</v>
      </c>
    </row>
    <row r="405" s="2" customFormat="1" ht="33" customHeight="1">
      <c r="A405" s="38"/>
      <c r="B405" s="39"/>
      <c r="C405" s="212" t="s">
        <v>907</v>
      </c>
      <c r="D405" s="212" t="s">
        <v>132</v>
      </c>
      <c r="E405" s="213" t="s">
        <v>908</v>
      </c>
      <c r="F405" s="214" t="s">
        <v>909</v>
      </c>
      <c r="G405" s="215" t="s">
        <v>135</v>
      </c>
      <c r="H405" s="216">
        <v>3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433</v>
      </c>
      <c r="BM405" s="224" t="s">
        <v>910</v>
      </c>
    </row>
    <row r="406" s="2" customFormat="1" ht="33" customHeight="1">
      <c r="A406" s="38"/>
      <c r="B406" s="39"/>
      <c r="C406" s="212" t="s">
        <v>911</v>
      </c>
      <c r="D406" s="212" t="s">
        <v>132</v>
      </c>
      <c r="E406" s="213" t="s">
        <v>912</v>
      </c>
      <c r="F406" s="214" t="s">
        <v>913</v>
      </c>
      <c r="G406" s="215" t="s">
        <v>135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433</v>
      </c>
      <c r="BM406" s="224" t="s">
        <v>914</v>
      </c>
    </row>
    <row r="407" s="2" customFormat="1" ht="24.15" customHeight="1">
      <c r="A407" s="38"/>
      <c r="B407" s="39"/>
      <c r="C407" s="212" t="s">
        <v>915</v>
      </c>
      <c r="D407" s="212" t="s">
        <v>132</v>
      </c>
      <c r="E407" s="213" t="s">
        <v>916</v>
      </c>
      <c r="F407" s="214" t="s">
        <v>917</v>
      </c>
      <c r="G407" s="215" t="s">
        <v>135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433</v>
      </c>
      <c r="BM407" s="224" t="s">
        <v>918</v>
      </c>
    </row>
    <row r="408" s="2" customFormat="1" ht="37.8" customHeight="1">
      <c r="A408" s="38"/>
      <c r="B408" s="39"/>
      <c r="C408" s="212" t="s">
        <v>919</v>
      </c>
      <c r="D408" s="212" t="s">
        <v>132</v>
      </c>
      <c r="E408" s="213" t="s">
        <v>920</v>
      </c>
      <c r="F408" s="214" t="s">
        <v>921</v>
      </c>
      <c r="G408" s="215" t="s">
        <v>135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433</v>
      </c>
      <c r="BM408" s="224" t="s">
        <v>922</v>
      </c>
    </row>
    <row r="409" s="2" customFormat="1" ht="16.5" customHeight="1">
      <c r="A409" s="38"/>
      <c r="B409" s="39"/>
      <c r="C409" s="212" t="s">
        <v>923</v>
      </c>
      <c r="D409" s="212" t="s">
        <v>132</v>
      </c>
      <c r="E409" s="213" t="s">
        <v>924</v>
      </c>
      <c r="F409" s="214" t="s">
        <v>925</v>
      </c>
      <c r="G409" s="215" t="s">
        <v>298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433</v>
      </c>
      <c r="BM409" s="224" t="s">
        <v>926</v>
      </c>
    </row>
    <row r="410" s="2" customFormat="1" ht="16.5" customHeight="1">
      <c r="A410" s="38"/>
      <c r="B410" s="39"/>
      <c r="C410" s="212" t="s">
        <v>927</v>
      </c>
      <c r="D410" s="212" t="s">
        <v>132</v>
      </c>
      <c r="E410" s="213" t="s">
        <v>928</v>
      </c>
      <c r="F410" s="214" t="s">
        <v>929</v>
      </c>
      <c r="G410" s="215" t="s">
        <v>298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433</v>
      </c>
      <c r="BM410" s="224" t="s">
        <v>930</v>
      </c>
    </row>
    <row r="411" s="2" customFormat="1" ht="16.5" customHeight="1">
      <c r="A411" s="38"/>
      <c r="B411" s="39"/>
      <c r="C411" s="212" t="s">
        <v>931</v>
      </c>
      <c r="D411" s="212" t="s">
        <v>132</v>
      </c>
      <c r="E411" s="213" t="s">
        <v>932</v>
      </c>
      <c r="F411" s="214" t="s">
        <v>933</v>
      </c>
      <c r="G411" s="215" t="s">
        <v>298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433</v>
      </c>
      <c r="BM411" s="224" t="s">
        <v>934</v>
      </c>
    </row>
    <row r="412" s="2" customFormat="1" ht="16.5" customHeight="1">
      <c r="A412" s="38"/>
      <c r="B412" s="39"/>
      <c r="C412" s="212" t="s">
        <v>935</v>
      </c>
      <c r="D412" s="212" t="s">
        <v>132</v>
      </c>
      <c r="E412" s="213" t="s">
        <v>936</v>
      </c>
      <c r="F412" s="214" t="s">
        <v>937</v>
      </c>
      <c r="G412" s="215" t="s">
        <v>298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433</v>
      </c>
      <c r="BM412" s="224" t="s">
        <v>938</v>
      </c>
    </row>
    <row r="413" s="2" customFormat="1" ht="16.5" customHeight="1">
      <c r="A413" s="38"/>
      <c r="B413" s="39"/>
      <c r="C413" s="212" t="s">
        <v>939</v>
      </c>
      <c r="D413" s="212" t="s">
        <v>132</v>
      </c>
      <c r="E413" s="213" t="s">
        <v>940</v>
      </c>
      <c r="F413" s="214" t="s">
        <v>941</v>
      </c>
      <c r="G413" s="215" t="s">
        <v>298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433</v>
      </c>
      <c r="BM413" s="224" t="s">
        <v>942</v>
      </c>
    </row>
    <row r="414" s="12" customFormat="1" ht="22.8" customHeight="1">
      <c r="A414" s="12"/>
      <c r="B414" s="196"/>
      <c r="C414" s="197"/>
      <c r="D414" s="198" t="s">
        <v>75</v>
      </c>
      <c r="E414" s="210" t="s">
        <v>943</v>
      </c>
      <c r="F414" s="210" t="s">
        <v>944</v>
      </c>
      <c r="G414" s="197"/>
      <c r="H414" s="197"/>
      <c r="I414" s="200"/>
      <c r="J414" s="211">
        <f>BK414</f>
        <v>0</v>
      </c>
      <c r="K414" s="197"/>
      <c r="L414" s="202"/>
      <c r="M414" s="203"/>
      <c r="N414" s="204"/>
      <c r="O414" s="204"/>
      <c r="P414" s="205">
        <f>SUM(P415:P418)</f>
        <v>0</v>
      </c>
      <c r="Q414" s="204"/>
      <c r="R414" s="205">
        <f>SUM(R415:R418)</f>
        <v>0</v>
      </c>
      <c r="S414" s="204"/>
      <c r="T414" s="206">
        <f>SUM(T415:T418)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7" t="s">
        <v>130</v>
      </c>
      <c r="AT414" s="208" t="s">
        <v>75</v>
      </c>
      <c r="AU414" s="208" t="s">
        <v>81</v>
      </c>
      <c r="AY414" s="207" t="s">
        <v>129</v>
      </c>
      <c r="BK414" s="209">
        <f>SUM(BK415:BK418)</f>
        <v>0</v>
      </c>
    </row>
    <row r="415" s="2" customFormat="1" ht="16.5" customHeight="1">
      <c r="A415" s="38"/>
      <c r="B415" s="39"/>
      <c r="C415" s="212" t="s">
        <v>945</v>
      </c>
      <c r="D415" s="212" t="s">
        <v>132</v>
      </c>
      <c r="E415" s="213" t="s">
        <v>946</v>
      </c>
      <c r="F415" s="214" t="s">
        <v>947</v>
      </c>
      <c r="G415" s="215" t="s">
        <v>135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433</v>
      </c>
      <c r="BM415" s="224" t="s">
        <v>948</v>
      </c>
    </row>
    <row r="416" s="2" customFormat="1" ht="21.75" customHeight="1">
      <c r="A416" s="38"/>
      <c r="B416" s="39"/>
      <c r="C416" s="212" t="s">
        <v>949</v>
      </c>
      <c r="D416" s="212" t="s">
        <v>132</v>
      </c>
      <c r="E416" s="213" t="s">
        <v>950</v>
      </c>
      <c r="F416" s="214" t="s">
        <v>951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433</v>
      </c>
      <c r="BM416" s="224" t="s">
        <v>952</v>
      </c>
    </row>
    <row r="417" s="2" customFormat="1" ht="16.5" customHeight="1">
      <c r="A417" s="38"/>
      <c r="B417" s="39"/>
      <c r="C417" s="212" t="s">
        <v>953</v>
      </c>
      <c r="D417" s="212" t="s">
        <v>132</v>
      </c>
      <c r="E417" s="213" t="s">
        <v>954</v>
      </c>
      <c r="F417" s="214" t="s">
        <v>955</v>
      </c>
      <c r="G417" s="215" t="s">
        <v>147</v>
      </c>
      <c r="H417" s="216">
        <v>1.5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433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433</v>
      </c>
      <c r="BM417" s="224" t="s">
        <v>956</v>
      </c>
    </row>
    <row r="418" s="2" customFormat="1" ht="16.5" customHeight="1">
      <c r="A418" s="38"/>
      <c r="B418" s="39"/>
      <c r="C418" s="212" t="s">
        <v>957</v>
      </c>
      <c r="D418" s="212" t="s">
        <v>132</v>
      </c>
      <c r="E418" s="213" t="s">
        <v>958</v>
      </c>
      <c r="F418" s="214" t="s">
        <v>959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70" t="s">
        <v>1</v>
      </c>
      <c r="N418" s="271" t="s">
        <v>42</v>
      </c>
      <c r="O418" s="272"/>
      <c r="P418" s="273">
        <f>O418*H418</f>
        <v>0</v>
      </c>
      <c r="Q418" s="273">
        <v>0</v>
      </c>
      <c r="R418" s="273">
        <f>Q418*H418</f>
        <v>0</v>
      </c>
      <c r="S418" s="273">
        <v>0</v>
      </c>
      <c r="T418" s="274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433</v>
      </c>
      <c r="BM418" s="224" t="s">
        <v>960</v>
      </c>
    </row>
    <row r="419" s="2" customFormat="1" ht="6.96" customHeight="1">
      <c r="A419" s="38"/>
      <c r="B419" s="66"/>
      <c r="C419" s="67"/>
      <c r="D419" s="67"/>
      <c r="E419" s="67"/>
      <c r="F419" s="67"/>
      <c r="G419" s="67"/>
      <c r="H419" s="67"/>
      <c r="I419" s="67"/>
      <c r="J419" s="67"/>
      <c r="K419" s="67"/>
      <c r="L419" s="44"/>
      <c r="M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</row>
  </sheetData>
  <sheetProtection sheet="1" autoFilter="0" formatColumns="0" formatRows="0" objects="1" scenarios="1" spinCount="100000" saltValue="Ck3HgN4bHMXK7jsiwsfqV2FHboZ4KSKVQ71rayoSLMLkHcFEQrCD/kC56CM/CsYF5dUpeX7qNycpk8UZ6gJQmA==" hashValue="HPqILWvc1E8hKc5QPr7kmaqw5+sAeLYW5pIrluHzHqX8C5UCKbTrQu/jAIT32nssXKA5ePXpLU2g06ijvYgoWg==" algorithmName="SHA-512" password="CC35"/>
  <autoFilter ref="C136:K418"/>
  <mergeCells count="6">
    <mergeCell ref="E7:H7"/>
    <mergeCell ref="E16:H16"/>
    <mergeCell ref="E25:H25"/>
    <mergeCell ref="E85:H85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 Jandová</dc:creator>
  <cp:lastModifiedBy>LENKA\Lenka Jandová</cp:lastModifiedBy>
  <dcterms:created xsi:type="dcterms:W3CDTF">2022-05-21T19:06:16Z</dcterms:created>
  <dcterms:modified xsi:type="dcterms:W3CDTF">2022-05-21T19:06:21Z</dcterms:modified>
</cp:coreProperties>
</file>