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Komunikace" sheetId="2" r:id="rId2"/>
    <sheet name="SO02 - Přeložka ved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'SO01 - Komunikace'!$C$90:$K$241</definedName>
    <definedName name="_xlnm.Print_Area" localSheetId="1">'SO01 - Komunikace'!$C$4:$J$39,'SO01 - Komunikace'!$C$45:$J$72,'SO01 - Komunikace'!$C$78:$K$241</definedName>
    <definedName name="_xlnm._FilterDatabase" localSheetId="2" hidden="1">'SO02 - Přeložka vedení'!$C$88:$K$113</definedName>
    <definedName name="_xlnm.Print_Area" localSheetId="2">'SO02 - Přeložka vedení'!$C$4:$J$39,'SO02 - Přeložka vedení'!$C$45:$J$70,'SO02 - Přeložka vedení'!$C$76:$K$113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Komunikace'!$90:$90</definedName>
    <definedName name="_xlnm.Print_Titles" localSheetId="2">'SO02 - Přeložka vedení'!$88:$88</definedName>
  </definedNames>
  <calcPr fullCalcOnLoad="1"/>
</workbook>
</file>

<file path=xl/sharedStrings.xml><?xml version="1.0" encoding="utf-8"?>
<sst xmlns="http://schemas.openxmlformats.org/spreadsheetml/2006/main" count="2852" uniqueCount="697">
  <si>
    <t>Export Komplet</t>
  </si>
  <si>
    <t>VZ</t>
  </si>
  <si>
    <t>2.0</t>
  </si>
  <si>
    <t/>
  </si>
  <si>
    <t>False</t>
  </si>
  <si>
    <t>{ff1ad332-a379-48d8-b2f0-93fcd38958e5}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</si>
  <si>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</si>
  <si>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</si>
  <si>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</si>
  <si>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</si>
  <si>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</si>
  <si>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</si>
  <si>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</si>
  <si>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</si>
  <si>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</si>
  <si>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</si>
  <si>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</si>
  <si>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</si>
  <si>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Parkovací plocha v ul. Drahoňovského, k.ú. Řepy</t>
  </si>
  <si>
    <t>KSO:</t>
  </si>
  <si>
    <t>CC-CZ:</t>
  </si>
  <si>
    <t>Místo:</t>
  </si>
  <si>
    <t xml:space="preserve"> </t>
  </si>
  <si>
    <t>Datum:</t>
  </si>
  <si>
    <t>2. 2. 2021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</si>
  <si>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</si>
  <si>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</si>
  <si>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</si>
  <si>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</si>
  <si>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</si>
  <si>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</si>
  <si>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</si>
  <si>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KAP atelier</t>
  </si>
  <si>
    <t>True</t>
  </si>
  <si>
    <t>0,01</t>
  </si>
  <si>
    <t>Zpracovatel:</t>
  </si>
  <si>
    <t>Lukáš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</si>
  <si>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</si>
  <si>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</si>
  <si>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</si>
  <si>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</si>
  <si>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</si>
  <si>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</si>
  <si>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</si>
  <si>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</si>
  <si>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</si>
  <si>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</si>
  <si>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</si>
  <si>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</si>
  <si>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</si>
  <si>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</si>
  <si>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</si>
  <si>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</si>
  <si>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</si>
  <si>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</si>
  <si>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</si>
  <si>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</si>
  <si>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</si>
  <si>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</si>
  <si>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</si>
  <si>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</si>
  <si>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</si>
  <si>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</si>
  <si>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</si>
  <si>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</si>
  <si>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</si>
  <si>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</si>
  <si>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</si>
  <si>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</si>
  <si>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</si>
  <si>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</si>
  <si>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</si>
  <si>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</si>
  <si>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</si>
  <si>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</si>
  <si>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</si>
  <si>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</si>
  <si>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</si>
  <si>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</si>
  <si>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Komunikace</t>
  </si>
  <si>
    <t>STA</t>
  </si>
  <si>
    <t>1</t>
  </si>
  <si>
    <t>{09bcc9f2-048d-42f7-8948-b8f22d32d835}</t>
  </si>
  <si>
    <t>2</t>
  </si>
  <si>
    <t>SO02</t>
  </si>
  <si>
    <t>Přeložka vedení</t>
  </si>
  <si>
    <t>{a12f0e8e-26de-4643-983d-bfd15d985cc6}</t>
  </si>
  <si>
    <t>KRYCÍ LIST SOUPISU PRACÍ</t>
  </si>
  <si>
    <t>Objekt:</t>
  </si>
  <si>
    <t>SO01 -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</si>
  <si>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</si>
  <si>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</si>
  <si>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</si>
  <si>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</si>
  <si>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</si>
  <si>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</si>
  <si>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</si>
  <si>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</si>
  <si>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</si>
  <si>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</si>
  <si>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</si>
  <si>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</si>
  <si>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</si>
  <si>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</si>
  <si>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</si>
  <si>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</si>
  <si>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</si>
  <si>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</si>
  <si>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</si>
  <si>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</si>
  <si>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</si>
  <si>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</si>
  <si>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</si>
  <si>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</si>
  <si>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</si>
  <si>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</si>
  <si>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</si>
  <si>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</si>
  <si>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</si>
  <si>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</si>
  <si>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</si>
  <si>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</si>
  <si>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</si>
  <si>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</si>
  <si>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111251103</t>
  </si>
  <si>
    <t>Odstranění křovin a stromů s odstraněním kořenů strojně průměru kmene do 100 mm v rovině nebo ve svahu sklonu terénu do 1:5, při celkové ploše přes 500 m2</t>
  </si>
  <si>
    <t>m2</t>
  </si>
  <si>
    <t>CS ÚRS 2021 01</t>
  </si>
  <si>
    <t>4</t>
  </si>
  <si>
    <t>399283774</t>
  </si>
  <si>
    <t>112101104</t>
  </si>
  <si>
    <t>Odstranění stromů s odřezáním kmene a s odvětvením listnatých, průměru kmene přes 700 do 900 mm</t>
  </si>
  <si>
    <t>kus</t>
  </si>
  <si>
    <t>1851903634</t>
  </si>
  <si>
    <t>3</t>
  </si>
  <si>
    <t>112101124</t>
  </si>
  <si>
    <t>Odstranění stromů s odřezáním kmene a s odvětvením jehličnatých bez odkornění, průměru kmene přes 700 do 900 mm</t>
  </si>
  <si>
    <t>961622977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</si>
  <si>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</si>
  <si>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</si>
  <si>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1052859367</t>
  </si>
  <si>
    <t>VV</t>
  </si>
  <si>
    <t>23</t>
  </si>
  <si>
    <t>5*2,5</t>
  </si>
  <si>
    <t>Součet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</si>
  <si>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</si>
  <si>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</si>
  <si>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</si>
  <si>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</si>
  <si>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-25217052</t>
  </si>
  <si>
    <t>95+5+5+5+18</t>
  </si>
  <si>
    <t>6</t>
  </si>
  <si>
    <t>121151123</t>
  </si>
  <si>
    <t>Sejmutí ornice strojně při souvislé ploše přes 500 m2, tl. vrstvy do 200 mm</t>
  </si>
  <si>
    <t>-534668907</t>
  </si>
  <si>
    <t>7</t>
  </si>
  <si>
    <t>122251105</t>
  </si>
  <si>
    <t>Odkopávky a prokopávky nezapažené strojně v hornině třídy těžitelnosti I skupiny 3 přes 500 do 1 000 m3</t>
  </si>
  <si>
    <t>m3</t>
  </si>
  <si>
    <t>413104104</t>
  </si>
  <si>
    <t>725*0,8</t>
  </si>
  <si>
    <t>8</t>
  </si>
  <si>
    <t>132251103</t>
  </si>
  <si>
    <t>Hloubení nezapažených rýh šířky do 800 mm strojně s urovnáním dna do předepsaného profilu a spádu v hornině třídy těžitelnosti I skupiny 3 přes 50 do 100 m3</t>
  </si>
  <si>
    <t>838113179</t>
  </si>
  <si>
    <t>118*0,5*0,6*2</t>
  </si>
  <si>
    <t>9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</si>
  <si>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</si>
  <si>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</si>
  <si>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-916474486</t>
  </si>
  <si>
    <t>580+70,8+(475*0,2)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</si>
  <si>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</si>
  <si>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</si>
  <si>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</si>
  <si>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-1485883696</t>
  </si>
  <si>
    <t>11</t>
  </si>
  <si>
    <t>171151112</t>
  </si>
  <si>
    <t>Uložení sypanin do násypů strojně s rozprostřením sypaniny ve vrstvách a s hrubým urovnáním zhutněných z hornin nesoudržných kamenitých</t>
  </si>
  <si>
    <t>-166638705</t>
  </si>
  <si>
    <t>Vsakovací drén</t>
  </si>
  <si>
    <t>0,5*118*0,6*2</t>
  </si>
  <si>
    <t>12</t>
  </si>
  <si>
    <t>M</t>
  </si>
  <si>
    <t>58343930</t>
  </si>
  <si>
    <t>kamenivo drcené hrubé frakce 16/32</t>
  </si>
  <si>
    <t>t</t>
  </si>
  <si>
    <t>1336793642</t>
  </si>
  <si>
    <t>70,8*2</t>
  </si>
  <si>
    <t>13</t>
  </si>
  <si>
    <t>919726122</t>
  </si>
  <si>
    <t>Geotextilie netkaná pro ochranu, separaci nebo filtraci měrná hmotnost přes 200 do 300 g/m2</t>
  </si>
  <si>
    <t>-132643741</t>
  </si>
  <si>
    <t>118*(0,5+0,5+0,6+0,6)</t>
  </si>
  <si>
    <t>14</t>
  </si>
  <si>
    <t>171152501</t>
  </si>
  <si>
    <t>Zhutnění podloží pod násypy z rostlé horniny třídy těžitelnosti I a II, skupiny 1 až 4 z hornin soudružných a nesoudržných</t>
  </si>
  <si>
    <t>-1044983587</t>
  </si>
  <si>
    <t>461+23+234+7</t>
  </si>
  <si>
    <t>171201221</t>
  </si>
  <si>
    <t>Poplatek za uložení stavebního odpadu na skládce (skládkovné) zeminy a kamení zatříděného do Katalogu odpadů pod kódem 17 05 04</t>
  </si>
  <si>
    <t>-1442840955</t>
  </si>
  <si>
    <t>745,8*1,8</t>
  </si>
  <si>
    <t>16</t>
  </si>
  <si>
    <t>171251201</t>
  </si>
  <si>
    <t>Uložení sypaniny na skládky nebo meziskládky bez hutnění s upravením uložené sypaniny do předepsaného tvaru</t>
  </si>
  <si>
    <t>-657092003</t>
  </si>
  <si>
    <t>17</t>
  </si>
  <si>
    <t>181411132</t>
  </si>
  <si>
    <t>Založení trávníku na půdě předem připravené plochy do 1000 m2 výsevem včetně utažení parkového na svahu přes 1:5 do 1:2</t>
  </si>
  <si>
    <t>-474285147</t>
  </si>
  <si>
    <t>18</t>
  </si>
  <si>
    <t>00572410</t>
  </si>
  <si>
    <t>osivo směs travní parková</t>
  </si>
  <si>
    <t>kg</t>
  </si>
  <si>
    <t>337816467</t>
  </si>
  <si>
    <t>250*0,02 'Přepočtené koeficientem množství</t>
  </si>
  <si>
    <t>19</t>
  </si>
  <si>
    <t>182303112</t>
  </si>
  <si>
    <t>Doplnění zeminy nebo substrátu na travnatých plochách tloušťky do 50 mm na svahu přes 1:5 do 1:2</t>
  </si>
  <si>
    <t>-942509003</t>
  </si>
  <si>
    <t>20</t>
  </si>
  <si>
    <t>10371500</t>
  </si>
  <si>
    <t>substrát pro trávníky VL</t>
  </si>
  <si>
    <t>-238192962</t>
  </si>
  <si>
    <t>250*0,058 'Přepočtené koeficientem množství</t>
  </si>
  <si>
    <t>182351123</t>
  </si>
  <si>
    <t>Rozprostření a urovnání ornice ve svahu sklonu přes 1:5 strojně při souvislé ploše přes 100 do 500 m2, tl. vrstvy do 200 mm</t>
  </si>
  <si>
    <t>-1021518173</t>
  </si>
  <si>
    <t>22</t>
  </si>
  <si>
    <t>182351125</t>
  </si>
  <si>
    <t>Rozprostření a urovnání ornice ve svahu sklonu přes 1:5 strojně při souvislé ploše přes 100 do 500 m2, tl. vrstvy přes 250 do 300 mm</t>
  </si>
  <si>
    <t>-1021182583</t>
  </si>
  <si>
    <t>184911312</t>
  </si>
  <si>
    <t>Položení mulčovací textilie proti prorůstání plevelů kolem vysázených rostlin na svahu přes 1:5 do 1:2</t>
  </si>
  <si>
    <t>14078248</t>
  </si>
  <si>
    <t>24</t>
  </si>
  <si>
    <t>69311080</t>
  </si>
  <si>
    <t>geotextilie netkaná separační, ochranná, filtrační, drenážní PES 200g/m2</t>
  </si>
  <si>
    <t>-527350664</t>
  </si>
  <si>
    <t>25</t>
  </si>
  <si>
    <t>184911422</t>
  </si>
  <si>
    <t>Mulčování vysazených rostlin mulčovací kůrou, tl. do 100 mm na svahu přes 1:5 do 1:2</t>
  </si>
  <si>
    <t>648966933</t>
  </si>
  <si>
    <t>26</t>
  </si>
  <si>
    <t>10391100</t>
  </si>
  <si>
    <t>kůra mulčovací VL</t>
  </si>
  <si>
    <t>315190342</t>
  </si>
  <si>
    <t>100*0,103 'Přepočtené koeficientem množství</t>
  </si>
  <si>
    <t>27</t>
  </si>
  <si>
    <t>R84102511</t>
  </si>
  <si>
    <t>Výsadba keře s balem do předem vyhloubené jamky se zalitím na svahu přes 1:5 do 1:2 výšky do 2 m v terénu</t>
  </si>
  <si>
    <t>-1505651061</t>
  </si>
  <si>
    <t>5ks/m2</t>
  </si>
  <si>
    <t>5*55</t>
  </si>
  <si>
    <t>28</t>
  </si>
  <si>
    <t>M623</t>
  </si>
  <si>
    <t>Skalník (Cotoneaster dammeri) 5ks/m2</t>
  </si>
  <si>
    <t>56711358</t>
  </si>
  <si>
    <t>29</t>
  </si>
  <si>
    <t>R4121</t>
  </si>
  <si>
    <t>M+D Výsadba stromu Robinia pseudoacacia - s balem do předem vyhloubené jamky s vylepšením zásypové zeminy a s použitím kořenového stimulátoru, zalití 60l/ks, včetně úvazku ze 3 kůlů (dřevěné, frézované)</t>
  </si>
  <si>
    <t>-346140920</t>
  </si>
  <si>
    <t>30</t>
  </si>
  <si>
    <t>R4123</t>
  </si>
  <si>
    <t>Pěstební péče intenzivní po dobu 5 let</t>
  </si>
  <si>
    <t>kpl</t>
  </si>
  <si>
    <t>164495131</t>
  </si>
  <si>
    <t>Komunikace pozemní</t>
  </si>
  <si>
    <t>31</t>
  </si>
  <si>
    <t>564851111</t>
  </si>
  <si>
    <t>Podklad ze štěrkodrti ŠD s rozprostřením a zhutněním, po zhutnění tl. 150 mm</t>
  </si>
  <si>
    <t>806318976</t>
  </si>
  <si>
    <t>parkoviště</t>
  </si>
  <si>
    <t>430+31</t>
  </si>
  <si>
    <t>32</t>
  </si>
  <si>
    <t>564861111</t>
  </si>
  <si>
    <t>Podklad ze štěrkodrti ŠD s rozprostřením a zhutněním, po zhutnění tl. 200 mm</t>
  </si>
  <si>
    <t>-843661766</t>
  </si>
  <si>
    <t>Parkoviště</t>
  </si>
  <si>
    <t>komunikace</t>
  </si>
  <si>
    <t>33</t>
  </si>
  <si>
    <t>564871111</t>
  </si>
  <si>
    <t>Podklad ze štěrkodrti ŠD s rozprostřením a zhutněním, po zhutnění tl. 250 mm</t>
  </si>
  <si>
    <t>229828798</t>
  </si>
  <si>
    <t>chodník</t>
  </si>
  <si>
    <t>263+1</t>
  </si>
  <si>
    <t>úprava chodník</t>
  </si>
  <si>
    <t>6+1</t>
  </si>
  <si>
    <t>34</t>
  </si>
  <si>
    <t>564911511</t>
  </si>
  <si>
    <t>Podklad nebo podsyp z R-materiálu s rozprostřením a zhutněním, po zhutnění tl. 50 mm</t>
  </si>
  <si>
    <t>-749576654</t>
  </si>
  <si>
    <t>35</t>
  </si>
  <si>
    <t>565165101</t>
  </si>
  <si>
    <t>Asfaltový beton vrstva podkladní ACP 16 (obalované kamenivo střednězrnné - OKS) s rozprostřením a zhutněním v pruhu šířky do 1,5 m, po zhutnění tl. 80 mm</t>
  </si>
  <si>
    <t>-1613775702</t>
  </si>
  <si>
    <t>36</t>
  </si>
  <si>
    <t>577134111</t>
  </si>
  <si>
    <t>Asfaltový beton vrstva obrusná ACO 11 (ABS) s rozprostřením a se zhutněním z nemodifikovaného asfaltu v pruhu šířky do 3 m tř. I, po zhutnění tl. 40 mm</t>
  </si>
  <si>
    <t>813307355</t>
  </si>
  <si>
    <t>37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</si>
  <si>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</si>
  <si>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</si>
  <si>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-160919018</t>
  </si>
  <si>
    <t>38</t>
  </si>
  <si>
    <t>59245018</t>
  </si>
  <si>
    <t>dlažba tvar obdélník betonová 200x100x60mm přírodní</t>
  </si>
  <si>
    <t>-150839148</t>
  </si>
  <si>
    <t>263</t>
  </si>
  <si>
    <t>263*1,02 'Přepočtené koeficientem množství</t>
  </si>
  <si>
    <t>39</t>
  </si>
  <si>
    <t>59245006</t>
  </si>
  <si>
    <t>dlažba tvar obdélník betonová pro nevidomé 200x100x60mm barevná</t>
  </si>
  <si>
    <t>-71493501</t>
  </si>
  <si>
    <t>1+1</t>
  </si>
  <si>
    <t>2*1,02 'Přepočtené koeficientem množství</t>
  </si>
  <si>
    <t>40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</si>
  <si>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</si>
  <si>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</si>
  <si>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1552503840</t>
  </si>
  <si>
    <t>41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</si>
  <si>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</si>
  <si>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</si>
  <si>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1194570177</t>
  </si>
  <si>
    <t>42</t>
  </si>
  <si>
    <t>M9246015</t>
  </si>
  <si>
    <t>dlažba plošná betonová zatravňovací s nálisky "kostka" tl.80mm (šedá)</t>
  </si>
  <si>
    <t>1188078294</t>
  </si>
  <si>
    <t>31*1,01 'Přepočtené koeficientem množství</t>
  </si>
  <si>
    <t>43</t>
  </si>
  <si>
    <t>M9246016</t>
  </si>
  <si>
    <t>dlažba plošná betonová zatravňovací s nálisky "kostka" tl.80mm (antracit)</t>
  </si>
  <si>
    <t>1064132422</t>
  </si>
  <si>
    <t>430</t>
  </si>
  <si>
    <t>430*1,01 'Přepočtené koeficientem množství</t>
  </si>
  <si>
    <t>Ostatní konstrukce a práce, bourání</t>
  </si>
  <si>
    <t>44</t>
  </si>
  <si>
    <t>914111111</t>
  </si>
  <si>
    <t>Montáž svislé dopravní značky základní velikosti do 1 m2 objímkami na sloupky nebo konzoly</t>
  </si>
  <si>
    <t>-1522707230</t>
  </si>
  <si>
    <t>45</t>
  </si>
  <si>
    <t>40445625</t>
  </si>
  <si>
    <t>informativní značky provozní IP8, IP9, IP11-IP13 500x700mm</t>
  </si>
  <si>
    <t>-319379600</t>
  </si>
  <si>
    <t>46</t>
  </si>
  <si>
    <t>40445647</t>
  </si>
  <si>
    <t>dodatkové tabulky E1, E2a,b , E6, E9, E10 E12c, E17 500x500mm</t>
  </si>
  <si>
    <t>-521853849</t>
  </si>
  <si>
    <t>47</t>
  </si>
  <si>
    <t>914511111</t>
  </si>
  <si>
    <t>Montáž sloupku dopravních značek délky do 3,5 m do betonového základu</t>
  </si>
  <si>
    <t>1815290755</t>
  </si>
  <si>
    <t>48</t>
  </si>
  <si>
    <t>40445230</t>
  </si>
  <si>
    <t>sloupek pro dopravní značku Zn D 70mm v 3,5m</t>
  </si>
  <si>
    <t>-1517596924</t>
  </si>
  <si>
    <t>49</t>
  </si>
  <si>
    <t>915131112</t>
  </si>
  <si>
    <t>Vodorovné dopravní značení stříkané barvou přechody pro chodce, šipky, symboly bílé retroreflexní</t>
  </si>
  <si>
    <t>-648542868</t>
  </si>
  <si>
    <t>V10f</t>
  </si>
  <si>
    <t>4*3</t>
  </si>
  <si>
    <t>50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</si>
  <si>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</si>
  <si>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</si>
  <si>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329451181</t>
  </si>
  <si>
    <t>285-165</t>
  </si>
  <si>
    <t>51</t>
  </si>
  <si>
    <t>M9217031</t>
  </si>
  <si>
    <t>obrubník betonový silniční 1000x150x250mm, včetně obloukových kusů</t>
  </si>
  <si>
    <t>-956308003</t>
  </si>
  <si>
    <t>117,894736842105*1,02 'Přepočtené koeficientem množství</t>
  </si>
  <si>
    <t>52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</si>
  <si>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</si>
  <si>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</si>
  <si>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-318020470</t>
  </si>
  <si>
    <t>5+95+2+2+2+5+6,5+18+2</t>
  </si>
  <si>
    <t>53</t>
  </si>
  <si>
    <t>59217036</t>
  </si>
  <si>
    <t>obrubník betonový parkový přírodní 500x80x250mm</t>
  </si>
  <si>
    <t>-1690422209</t>
  </si>
  <si>
    <t>137,5*1,02 'Přepočtené koeficientem množství</t>
  </si>
  <si>
    <t>54</t>
  </si>
  <si>
    <t>916241213</t>
  </si>
  <si>
    <t>Osazení obrubníku kamenného se zřízením lože, s vyplněním a zatřením spár cementovou maltou stojatého s boční opěrou z betonu prostého, do lože z betonu prostého</t>
  </si>
  <si>
    <t>-1367961036</t>
  </si>
  <si>
    <t>zpětná montáž</t>
  </si>
  <si>
    <t>96+24</t>
  </si>
  <si>
    <t>M+D</t>
  </si>
  <si>
    <t>5+5+5+5+5+5+5+5+5</t>
  </si>
  <si>
    <t>55</t>
  </si>
  <si>
    <t>58380203</t>
  </si>
  <si>
    <t>krajník kamenný žulový silniční 200/250mm, včetně obloukových kusů</t>
  </si>
  <si>
    <t>-2144846418</t>
  </si>
  <si>
    <t>45*1,02 'Přepočtené koeficientem množství</t>
  </si>
  <si>
    <t>56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</si>
  <si>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</si>
  <si>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</si>
  <si>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-187570763</t>
  </si>
  <si>
    <t>57</t>
  </si>
  <si>
    <t>919735113</t>
  </si>
  <si>
    <t>Řezání stávajícího živičného krytu nebo podkladu hloubky přes 100 do 150 mm</t>
  </si>
  <si>
    <t>552765776</t>
  </si>
  <si>
    <t>95+5+5+18+10</t>
  </si>
  <si>
    <t>58</t>
  </si>
  <si>
    <t>R8465</t>
  </si>
  <si>
    <t>Úprava stávajícího zábradlí v místě napojení chodníku</t>
  </si>
  <si>
    <t>-1971334105</t>
  </si>
  <si>
    <t>997</t>
  </si>
  <si>
    <t>Přesun sutě</t>
  </si>
  <si>
    <t>59</t>
  </si>
  <si>
    <t>997221571</t>
  </si>
  <si>
    <t>Vodorovná doprava vybouraných hmot bez naložení, ale se složením a s hrubým urovnáním na vzdálenost do 1 km</t>
  </si>
  <si>
    <t>-244389534</t>
  </si>
  <si>
    <t>60</t>
  </si>
  <si>
    <t>997221579</t>
  </si>
  <si>
    <t>Vodorovná doprava vybouraných hmot bez naložení, ale se složením a s hrubým urovnáním na vzdálenost Příplatek k ceně za každý další i započatý 1 km přes 1 km</t>
  </si>
  <si>
    <t>-1282477350</t>
  </si>
  <si>
    <t>44,93*10</t>
  </si>
  <si>
    <t>61</t>
  </si>
  <si>
    <t>997221615</t>
  </si>
  <si>
    <t>Poplatek za uložení stavebního odpadu na skládce (skládkovné) z prostého betonu zatříděného do Katalogu odpadů pod kódem 17 01 01</t>
  </si>
  <si>
    <t>1543273404</t>
  </si>
  <si>
    <t>62</t>
  </si>
  <si>
    <t>997221645</t>
  </si>
  <si>
    <t>Poplatek za uložení stavebního odpadu na skládce (skládkovné) asfaltového bez obsahu dehtu zatříděného do Katalogu odpadů pod kódem 17 03 02</t>
  </si>
  <si>
    <t>371920</t>
  </si>
  <si>
    <t>998</t>
  </si>
  <si>
    <t>Přesun hmot</t>
  </si>
  <si>
    <t>63</t>
  </si>
  <si>
    <t>998223011</t>
  </si>
  <si>
    <t>Přesun hmot pro pozemní komunikace s krytem dlážděným dopravní vzdálenost do 200 m jakékoliv délky objektu</t>
  </si>
  <si>
    <t>-1087804741</t>
  </si>
  <si>
    <t>HZS</t>
  </si>
  <si>
    <t>Hodinové zúčtovací sazby</t>
  </si>
  <si>
    <t>64</t>
  </si>
  <si>
    <t>HZS1292</t>
  </si>
  <si>
    <t>Hodinové zúčtovací sazby profesí HSV zemní a pomocné práce stavební dělník</t>
  </si>
  <si>
    <t>hod</t>
  </si>
  <si>
    <t>CS ÚRS 2019 01</t>
  </si>
  <si>
    <t>512</t>
  </si>
  <si>
    <t>-1250170275</t>
  </si>
  <si>
    <t>VRN</t>
  </si>
  <si>
    <t>Vedlejší rozpočtové náklady</t>
  </si>
  <si>
    <t>VRN1</t>
  </si>
  <si>
    <t>Průzkumné, geodetické a projektové práce</t>
  </si>
  <si>
    <t>65</t>
  </si>
  <si>
    <t>012002000</t>
  </si>
  <si>
    <t>Vytyčení, zameření stavby</t>
  </si>
  <si>
    <t>1024</t>
  </si>
  <si>
    <t>-954698227</t>
  </si>
  <si>
    <t>66</t>
  </si>
  <si>
    <t>013254000</t>
  </si>
  <si>
    <t>Průzkumné, geodetické a projektové práce projektové práce dokumentace stavby (výkresová a textová) skutečného provedení stavby</t>
  </si>
  <si>
    <t>-1550679467</t>
  </si>
  <si>
    <t>VRN3</t>
  </si>
  <si>
    <t>Zařízení staveniště</t>
  </si>
  <si>
    <t>67</t>
  </si>
  <si>
    <t>030001000.1</t>
  </si>
  <si>
    <t xml:space="preserve">Zařízení staveniště (Zajištění vody, elektro, oplocení staveniště, dočasné dopravní značení, provizorní komunikace, stavební buňky a pod.) </t>
  </si>
  <si>
    <t>295893473</t>
  </si>
  <si>
    <t>VRN4</t>
  </si>
  <si>
    <t>Inženýrská činnost</t>
  </si>
  <si>
    <t>68</t>
  </si>
  <si>
    <t>045002000</t>
  </si>
  <si>
    <t>Hlavní tituly průvodních činností a nákladů inženýrská činnost kompletační a koordinační činnost</t>
  </si>
  <si>
    <t>920633396</t>
  </si>
  <si>
    <t>VRN9</t>
  </si>
  <si>
    <t>Ostatní náklady</t>
  </si>
  <si>
    <t>69</t>
  </si>
  <si>
    <t>090001000.1</t>
  </si>
  <si>
    <t>Posudky, měření, statické, kontrolní a revizní zkoušky stávajících a nově vybudovaných konstrukcí</t>
  </si>
  <si>
    <t>1398532183</t>
  </si>
  <si>
    <t>SO02 - Přeložka vedení</t>
  </si>
  <si>
    <t>PSV - Práce a dodávky PSV</t>
  </si>
  <si>
    <t xml:space="preserve">    741 - Elektroinstalace </t>
  </si>
  <si>
    <t>M - Práce a dodávky M</t>
  </si>
  <si>
    <t xml:space="preserve">    46-M - Zemní práce při extr.mont.pracích</t>
  </si>
  <si>
    <t>PSV</t>
  </si>
  <si>
    <t>Práce a dodávky PSV</t>
  </si>
  <si>
    <t>741</t>
  </si>
  <si>
    <t xml:space="preserve">Elektroinstalace </t>
  </si>
  <si>
    <t>R4165</t>
  </si>
  <si>
    <t>Přeložka vedení, včetně zemních prací a uvedení do původního stavu</t>
  </si>
  <si>
    <t>621690030</t>
  </si>
  <si>
    <t>Práce a dodávky M</t>
  </si>
  <si>
    <t>46-M</t>
  </si>
  <si>
    <t>Zemní práce při extr.mont.pracích</t>
  </si>
  <si>
    <t>460631127</t>
  </si>
  <si>
    <t>Zemní protlaky neřízený zemní protlak (krtek) v hornině třídy těžitelnosti I a II skupiny 3 a 4 průměr protlaku přes 125 do 160 mm</t>
  </si>
  <si>
    <t>690958239</t>
  </si>
  <si>
    <t>3*10</t>
  </si>
  <si>
    <t>14011098</t>
  </si>
  <si>
    <t>trubka ocelová bezešvá hladká jakost 11 353 159x4,5mm</t>
  </si>
  <si>
    <t>128</t>
  </si>
  <si>
    <t>-1575732693</t>
  </si>
  <si>
    <t>30*1,03 'Přepočtené koeficientem množství</t>
  </si>
  <si>
    <t>460632113</t>
  </si>
  <si>
    <t>Zemní protlaky zemní práce nutné k provedení protlaku výkop včetně zásypu ručně startovací jáma v hornině třídy těžitelnosti I skupiny 3</t>
  </si>
  <si>
    <t>-1307752620</t>
  </si>
  <si>
    <t>460632213</t>
  </si>
  <si>
    <t>Zemní protlaky zemní práce nutné k provedení protlaku výkop včetně zásypu ručně koncová jáma v hornině třídy těžitelnosti I skupiny 3</t>
  </si>
  <si>
    <t>1590190056</t>
  </si>
  <si>
    <t>-116582785</t>
  </si>
  <si>
    <t>HZS2232</t>
  </si>
  <si>
    <t>Hodinové zúčtovací sazby profesí PSV provádění stavebních instalací elektrikář odborný</t>
  </si>
  <si>
    <t>1640950612</t>
  </si>
  <si>
    <t>1292810926</t>
  </si>
  <si>
    <t>-1690954638</t>
  </si>
  <si>
    <t>-1038716513</t>
  </si>
  <si>
    <t>1449878678</t>
  </si>
  <si>
    <t>-2037387514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</si>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</sst>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29</v>
      </c>
      <c r="AK13" s="32" t="s">
        <v>26</v>
      </c>
      <c r="AN13" s="34" t="s">
        <v>30</v>
      </c>
      <c r="AR13" s="22"/>
      <c r="BE13" s="31"/>
      <c r="BS13" s="19" t="s">
        <v>7</v>
      </c>
    </row>
    <row r="14" spans="2:71" ht="12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31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32</v>
      </c>
      <c r="AK17" s="32" t="s">
        <v>28</v>
      </c>
      <c r="AN17" s="27" t="s">
        <v>3</v>
      </c>
      <c r="AR17" s="22"/>
      <c r="BE17" s="31"/>
      <c r="BS17" s="19" t="s">
        <v>33</v>
      </c>
    </row>
    <row r="18" spans="2:71" s="1" customFormat="1" ht="6.95" customHeight="1">
      <c r="B18" s="22"/>
      <c r="AR18" s="22"/>
      <c r="BE18" s="31"/>
      <c r="BS18" s="19" t="s">
        <v>34</v>
      </c>
    </row>
    <row r="19" spans="2:71" s="1" customFormat="1" ht="12" customHeight="1">
      <c r="B19" s="22"/>
      <c r="D19" s="32" t="s">
        <v>35</v>
      </c>
      <c r="AK19" s="32" t="s">
        <v>26</v>
      </c>
      <c r="AN19" s="27" t="s">
        <v>3</v>
      </c>
      <c r="AR19" s="22"/>
      <c r="BE19" s="31"/>
      <c r="BS19" s="19" t="s">
        <v>34</v>
      </c>
    </row>
    <row r="20" spans="2:71" s="1" customFormat="1" ht="18.45" customHeight="1">
      <c r="B20" s="22"/>
      <c r="E20" s="27" t="s">
        <v>36</v>
      </c>
      <c r="AK20" s="32" t="s">
        <v>28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37</v>
      </c>
      <c r="AR22" s="22"/>
      <c r="BE22" s="31"/>
    </row>
    <row r="23" spans="2:57" s="1" customFormat="1" ht="47.25" customHeight="1">
      <c r="B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43</v>
      </c>
      <c r="E29" s="3"/>
      <c r="F29" s="32" t="s">
        <v>44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45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46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47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48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KAP01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Parkovací plocha v ul. Drahoňovského, k.ú. Řepy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2. 2. 2021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>Městská část Praha 17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31</v>
      </c>
      <c r="AJ49" s="38"/>
      <c r="AK49" s="38"/>
      <c r="AL49" s="38"/>
      <c r="AM49" s="65" t="str">
        <f>IF(E17="","",E17)</f>
        <v>KAP atelier</v>
      </c>
      <c r="AN49" s="4"/>
      <c r="AO49" s="4"/>
      <c r="AP49" s="4"/>
      <c r="AQ49" s="38"/>
      <c r="AR49" s="39"/>
      <c r="AS49" s="66" t="s">
        <v>53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29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35</v>
      </c>
      <c r="AJ50" s="38"/>
      <c r="AK50" s="38"/>
      <c r="AL50" s="38"/>
      <c r="AM50" s="65" t="str">
        <f>IF(E20="","",E20)</f>
        <v>Lukáš Novák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54</v>
      </c>
      <c r="D52" s="75"/>
      <c r="E52" s="75"/>
      <c r="F52" s="75"/>
      <c r="G52" s="75"/>
      <c r="H52" s="76"/>
      <c r="I52" s="77" t="s">
        <v>55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56</v>
      </c>
      <c r="AH52" s="75"/>
      <c r="AI52" s="75"/>
      <c r="AJ52" s="75"/>
      <c r="AK52" s="75"/>
      <c r="AL52" s="75"/>
      <c r="AM52" s="75"/>
      <c r="AN52" s="77" t="s">
        <v>57</v>
      </c>
      <c r="AO52" s="75"/>
      <c r="AP52" s="75"/>
      <c r="AQ52" s="79" t="s">
        <v>58</v>
      </c>
      <c r="AR52" s="39"/>
      <c r="AS52" s="80" t="s">
        <v>59</v>
      </c>
      <c r="AT52" s="81" t="s">
        <v>60</v>
      </c>
      <c r="AU52" s="81" t="s">
        <v>61</v>
      </c>
      <c r="AV52" s="81" t="s">
        <v>62</v>
      </c>
      <c r="AW52" s="81" t="s">
        <v>63</v>
      </c>
      <c r="AX52" s="81" t="s">
        <v>64</v>
      </c>
      <c r="AY52" s="81" t="s">
        <v>65</v>
      </c>
      <c r="AZ52" s="81" t="s">
        <v>66</v>
      </c>
      <c r="BA52" s="81" t="s">
        <v>67</v>
      </c>
      <c r="BB52" s="81" t="s">
        <v>68</v>
      </c>
      <c r="BC52" s="81" t="s">
        <v>69</v>
      </c>
      <c r="BD52" s="82" t="s">
        <v>70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71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ROUND(SUM(AG55:AG56),2)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ROUND(SUM(AS55:AS56),2)</f>
        <v>0</v>
      </c>
      <c r="AT54" s="93">
        <f>ROUND(SUM(AV54:AW54),2)</f>
        <v>0</v>
      </c>
      <c r="AU54" s="94">
        <f>ROUND(SUM(AU55:AU56),5)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ROUND(SUM(AZ55:AZ56),2)</f>
        <v>0</v>
      </c>
      <c r="BA54" s="93">
        <f>ROUND(SUM(BA55:BA56),2)</f>
        <v>0</v>
      </c>
      <c r="BB54" s="93">
        <f>ROUND(SUM(BB55:BB56),2)</f>
        <v>0</v>
      </c>
      <c r="BC54" s="93">
        <f>ROUND(SUM(BC55:BC56),2)</f>
        <v>0</v>
      </c>
      <c r="BD54" s="95">
        <f>ROUND(SUM(BD55:BD56),2)</f>
        <v>0</v>
      </c>
      <c r="BE54" s="6"/>
      <c r="BS54" s="96" t="s">
        <v>72</v>
      </c>
      <c r="BT54" s="96" t="s">
        <v>73</v>
      </c>
      <c r="BU54" s="97" t="s">
        <v>74</v>
      </c>
      <c r="BV54" s="96" t="s">
        <v>75</v>
      </c>
      <c r="BW54" s="96" t="s">
        <v>5</v>
      </c>
      <c r="BX54" s="96" t="s">
        <v>76</v>
      </c>
      <c r="CL54" s="96" t="s">
        <v>3</v>
      </c>
    </row>
    <row r="55" spans="1:91" s="7" customFormat="1" ht="16.5" customHeight="1">
      <c r="A55" s="98" t="s">
        <v>77</v>
      </c>
      <c r="B55" s="99"/>
      <c r="C55" s="100"/>
      <c r="D55" s="101" t="s">
        <v>78</v>
      </c>
      <c r="E55" s="101"/>
      <c r="F55" s="101"/>
      <c r="G55" s="101"/>
      <c r="H55" s="101"/>
      <c r="I55" s="102"/>
      <c r="J55" s="101" t="s">
        <v>79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'SO01 - Komunikace'!J30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80</v>
      </c>
      <c r="AR55" s="99"/>
      <c r="AS55" s="105">
        <v>0</v>
      </c>
      <c r="AT55" s="106">
        <f>ROUND(SUM(AV55:AW55),2)</f>
        <v>0</v>
      </c>
      <c r="AU55" s="107">
        <f>'SO01 - Komunikace'!P91</f>
        <v>0</v>
      </c>
      <c r="AV55" s="106">
        <f>'SO01 - Komunikace'!J33</f>
        <v>0</v>
      </c>
      <c r="AW55" s="106">
        <f>'SO01 - Komunikace'!J34</f>
        <v>0</v>
      </c>
      <c r="AX55" s="106">
        <f>'SO01 - Komunikace'!J35</f>
        <v>0</v>
      </c>
      <c r="AY55" s="106">
        <f>'SO01 - Komunikace'!J36</f>
        <v>0</v>
      </c>
      <c r="AZ55" s="106">
        <f>'SO01 - Komunikace'!F33</f>
        <v>0</v>
      </c>
      <c r="BA55" s="106">
        <f>'SO01 - Komunikace'!F34</f>
        <v>0</v>
      </c>
      <c r="BB55" s="106">
        <f>'SO01 - Komunikace'!F35</f>
        <v>0</v>
      </c>
      <c r="BC55" s="106">
        <f>'SO01 - Komunikace'!F36</f>
        <v>0</v>
      </c>
      <c r="BD55" s="108">
        <f>'SO01 - Komunikace'!F37</f>
        <v>0</v>
      </c>
      <c r="BE55" s="7"/>
      <c r="BT55" s="109" t="s">
        <v>81</v>
      </c>
      <c r="BV55" s="109" t="s">
        <v>75</v>
      </c>
      <c r="BW55" s="109" t="s">
        <v>82</v>
      </c>
      <c r="BX55" s="109" t="s">
        <v>5</v>
      </c>
      <c r="CL55" s="109" t="s">
        <v>3</v>
      </c>
      <c r="CM55" s="109" t="s">
        <v>83</v>
      </c>
    </row>
    <row r="56" spans="1:91" s="7" customFormat="1" ht="16.5" customHeight="1">
      <c r="A56" s="98" t="s">
        <v>77</v>
      </c>
      <c r="B56" s="99"/>
      <c r="C56" s="100"/>
      <c r="D56" s="101" t="s">
        <v>84</v>
      </c>
      <c r="E56" s="101"/>
      <c r="F56" s="101"/>
      <c r="G56" s="101"/>
      <c r="H56" s="101"/>
      <c r="I56" s="102"/>
      <c r="J56" s="101" t="s">
        <v>85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'SO02 - Přeložka vedení'!J30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80</v>
      </c>
      <c r="AR56" s="99"/>
      <c r="AS56" s="110">
        <v>0</v>
      </c>
      <c r="AT56" s="111">
        <f>ROUND(SUM(AV56:AW56),2)</f>
        <v>0</v>
      </c>
      <c r="AU56" s="112">
        <f>'SO02 - Přeložka vedení'!P89</f>
        <v>0</v>
      </c>
      <c r="AV56" s="111">
        <f>'SO02 - Přeložka vedení'!J33</f>
        <v>0</v>
      </c>
      <c r="AW56" s="111">
        <f>'SO02 - Přeložka vedení'!J34</f>
        <v>0</v>
      </c>
      <c r="AX56" s="111">
        <f>'SO02 - Přeložka vedení'!J35</f>
        <v>0</v>
      </c>
      <c r="AY56" s="111">
        <f>'SO02 - Přeložka vedení'!J36</f>
        <v>0</v>
      </c>
      <c r="AZ56" s="111">
        <f>'SO02 - Přeložka vedení'!F33</f>
        <v>0</v>
      </c>
      <c r="BA56" s="111">
        <f>'SO02 - Přeložka vedení'!F34</f>
        <v>0</v>
      </c>
      <c r="BB56" s="111">
        <f>'SO02 - Přeložka vedení'!F35</f>
        <v>0</v>
      </c>
      <c r="BC56" s="111">
        <f>'SO02 - Přeložka vedení'!F36</f>
        <v>0</v>
      </c>
      <c r="BD56" s="113">
        <f>'SO02 - Přeložka vedení'!F37</f>
        <v>0</v>
      </c>
      <c r="BE56" s="7"/>
      <c r="BT56" s="109" t="s">
        <v>81</v>
      </c>
      <c r="BV56" s="109" t="s">
        <v>75</v>
      </c>
      <c r="BW56" s="109" t="s">
        <v>86</v>
      </c>
      <c r="BX56" s="109" t="s">
        <v>5</v>
      </c>
      <c r="CL56" s="109" t="s">
        <v>3</v>
      </c>
      <c r="CM56" s="109" t="s">
        <v>83</v>
      </c>
    </row>
    <row r="57" spans="1:57" s="2" customFormat="1" ht="30" customHeight="1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3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01 - Komunikace'!C2" display="/"/>
    <hyperlink ref="A56" location="'SO02 - Přeložka ved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Parkovací plocha v ul. Drahoňovského, k.ú. Řepy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89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2. 2. 2021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36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37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39</v>
      </c>
      <c r="E30" s="38"/>
      <c r="F30" s="38"/>
      <c r="G30" s="38"/>
      <c r="H30" s="38"/>
      <c r="I30" s="38"/>
      <c r="J30" s="90">
        <f>ROUND(J91,2)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41</v>
      </c>
      <c r="G32" s="38"/>
      <c r="H32" s="38"/>
      <c r="I32" s="43" t="s">
        <v>40</v>
      </c>
      <c r="J32" s="43" t="s">
        <v>42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43</v>
      </c>
      <c r="E33" s="32" t="s">
        <v>44</v>
      </c>
      <c r="F33" s="122">
        <f>ROUND((SUM(BE91:BE241)),2)</f>
        <v>0</v>
      </c>
      <c r="G33" s="38"/>
      <c r="H33" s="38"/>
      <c r="I33" s="123">
        <v>0.21</v>
      </c>
      <c r="J33" s="122">
        <f>ROUND(((SUM(BE91:BE241))*I33),2)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45</v>
      </c>
      <c r="F34" s="122">
        <f>ROUND((SUM(BF91:BF241)),2)</f>
        <v>0</v>
      </c>
      <c r="G34" s="38"/>
      <c r="H34" s="38"/>
      <c r="I34" s="123">
        <v>0.15</v>
      </c>
      <c r="J34" s="122">
        <f>ROUND(((SUM(BF91:BF241))*I34),2)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46</v>
      </c>
      <c r="F35" s="122">
        <f>ROUND((SUM(BG91:BG241)),2)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47</v>
      </c>
      <c r="F36" s="122">
        <f>ROUND((SUM(BH91:BH241)),2)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22">
        <f>ROUND((SUM(BI91:BI241)),2)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49</v>
      </c>
      <c r="E39" s="76"/>
      <c r="F39" s="76"/>
      <c r="G39" s="126" t="s">
        <v>50</v>
      </c>
      <c r="H39" s="127" t="s">
        <v>51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Parkovací plocha v ul. Drahoňovského, k.ú. Řepy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SO01 - Komunikace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2. 2. 2021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Městská část Praha 17</v>
      </c>
      <c r="G54" s="38"/>
      <c r="H54" s="38"/>
      <c r="I54" s="32" t="s">
        <v>31</v>
      </c>
      <c r="J54" s="36" t="str">
        <f>E21</f>
        <v>KAP atelier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>Lukáš Novák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91</v>
      </c>
      <c r="D57" s="124"/>
      <c r="E57" s="124"/>
      <c r="F57" s="124"/>
      <c r="G57" s="124"/>
      <c r="H57" s="124"/>
      <c r="I57" s="124"/>
      <c r="J57" s="131" t="s">
        <v>92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71</v>
      </c>
      <c r="D59" s="38"/>
      <c r="E59" s="38"/>
      <c r="F59" s="38"/>
      <c r="G59" s="38"/>
      <c r="H59" s="38"/>
      <c r="I59" s="38"/>
      <c r="J59" s="90">
        <f>J91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93</v>
      </c>
    </row>
    <row r="60" spans="1:31" s="9" customFormat="1" ht="24.95" customHeight="1">
      <c r="A60" s="9"/>
      <c r="B60" s="133"/>
      <c r="C60" s="9"/>
      <c r="D60" s="134" t="s">
        <v>94</v>
      </c>
      <c r="E60" s="135"/>
      <c r="F60" s="135"/>
      <c r="G60" s="135"/>
      <c r="H60" s="135"/>
      <c r="I60" s="135"/>
      <c r="J60" s="136">
        <f>J92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95</v>
      </c>
      <c r="E61" s="139"/>
      <c r="F61" s="139"/>
      <c r="G61" s="139"/>
      <c r="H61" s="139"/>
      <c r="I61" s="139"/>
      <c r="J61" s="140">
        <f>J93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96</v>
      </c>
      <c r="E62" s="139"/>
      <c r="F62" s="139"/>
      <c r="G62" s="139"/>
      <c r="H62" s="139"/>
      <c r="I62" s="139"/>
      <c r="J62" s="140">
        <f>J142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97</v>
      </c>
      <c r="E63" s="139"/>
      <c r="F63" s="139"/>
      <c r="G63" s="139"/>
      <c r="H63" s="139"/>
      <c r="I63" s="139"/>
      <c r="J63" s="140">
        <f>J192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98</v>
      </c>
      <c r="E64" s="139"/>
      <c r="F64" s="139"/>
      <c r="G64" s="139"/>
      <c r="H64" s="139"/>
      <c r="I64" s="139"/>
      <c r="J64" s="140">
        <f>J222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99</v>
      </c>
      <c r="E65" s="139"/>
      <c r="F65" s="139"/>
      <c r="G65" s="139"/>
      <c r="H65" s="139"/>
      <c r="I65" s="139"/>
      <c r="J65" s="140">
        <f>J228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3"/>
      <c r="C66" s="9"/>
      <c r="D66" s="134" t="s">
        <v>100</v>
      </c>
      <c r="E66" s="135"/>
      <c r="F66" s="135"/>
      <c r="G66" s="135"/>
      <c r="H66" s="135"/>
      <c r="I66" s="135"/>
      <c r="J66" s="136">
        <f>J230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33"/>
      <c r="C67" s="9"/>
      <c r="D67" s="134" t="s">
        <v>101</v>
      </c>
      <c r="E67" s="135"/>
      <c r="F67" s="135"/>
      <c r="G67" s="135"/>
      <c r="H67" s="135"/>
      <c r="I67" s="135"/>
      <c r="J67" s="136">
        <f>J232</f>
        <v>0</v>
      </c>
      <c r="K67" s="9"/>
      <c r="L67" s="13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37"/>
      <c r="C68" s="10"/>
      <c r="D68" s="138" t="s">
        <v>102</v>
      </c>
      <c r="E68" s="139"/>
      <c r="F68" s="139"/>
      <c r="G68" s="139"/>
      <c r="H68" s="139"/>
      <c r="I68" s="139"/>
      <c r="J68" s="140">
        <f>J233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103</v>
      </c>
      <c r="E69" s="139"/>
      <c r="F69" s="139"/>
      <c r="G69" s="139"/>
      <c r="H69" s="139"/>
      <c r="I69" s="139"/>
      <c r="J69" s="140">
        <f>J236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7"/>
      <c r="C70" s="10"/>
      <c r="D70" s="138" t="s">
        <v>104</v>
      </c>
      <c r="E70" s="139"/>
      <c r="F70" s="139"/>
      <c r="G70" s="139"/>
      <c r="H70" s="139"/>
      <c r="I70" s="139"/>
      <c r="J70" s="140">
        <f>J238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7"/>
      <c r="C71" s="10"/>
      <c r="D71" s="138" t="s">
        <v>105</v>
      </c>
      <c r="E71" s="139"/>
      <c r="F71" s="139"/>
      <c r="G71" s="139"/>
      <c r="H71" s="139"/>
      <c r="I71" s="139"/>
      <c r="J71" s="140">
        <f>J240</f>
        <v>0</v>
      </c>
      <c r="K71" s="10"/>
      <c r="L71" s="13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106</v>
      </c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</v>
      </c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38"/>
      <c r="D81" s="38"/>
      <c r="E81" s="115" t="str">
        <f>E7</f>
        <v>Parkovací plocha v ul. Drahoňovského, k.ú. Řepy</v>
      </c>
      <c r="F81" s="32"/>
      <c r="G81" s="32"/>
      <c r="H81" s="32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88</v>
      </c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38"/>
      <c r="D83" s="38"/>
      <c r="E83" s="62" t="str">
        <f>E9</f>
        <v>SO01 - Komunikace</v>
      </c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38"/>
      <c r="E85" s="38"/>
      <c r="F85" s="27" t="str">
        <f>F12</f>
        <v xml:space="preserve"> </v>
      </c>
      <c r="G85" s="38"/>
      <c r="H85" s="38"/>
      <c r="I85" s="32" t="s">
        <v>23</v>
      </c>
      <c r="J85" s="64" t="str">
        <f>IF(J12="","",J12)</f>
        <v>2. 2. 2021</v>
      </c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38"/>
      <c r="E87" s="38"/>
      <c r="F87" s="27" t="str">
        <f>E15</f>
        <v>Městská část Praha 17</v>
      </c>
      <c r="G87" s="38"/>
      <c r="H87" s="38"/>
      <c r="I87" s="32" t="s">
        <v>31</v>
      </c>
      <c r="J87" s="36" t="str">
        <f>E21</f>
        <v>KAP atelier</v>
      </c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38"/>
      <c r="E88" s="38"/>
      <c r="F88" s="27" t="str">
        <f>IF(E18="","",E18)</f>
        <v>Vyplň údaj</v>
      </c>
      <c r="G88" s="38"/>
      <c r="H88" s="38"/>
      <c r="I88" s="32" t="s">
        <v>35</v>
      </c>
      <c r="J88" s="36" t="str">
        <f>E24</f>
        <v>Lukáš Novák</v>
      </c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41"/>
      <c r="B90" s="142"/>
      <c r="C90" s="143" t="s">
        <v>107</v>
      </c>
      <c r="D90" s="144" t="s">
        <v>58</v>
      </c>
      <c r="E90" s="144" t="s">
        <v>54</v>
      </c>
      <c r="F90" s="144" t="s">
        <v>55</v>
      </c>
      <c r="G90" s="144" t="s">
        <v>108</v>
      </c>
      <c r="H90" s="144" t="s">
        <v>109</v>
      </c>
      <c r="I90" s="144" t="s">
        <v>110</v>
      </c>
      <c r="J90" s="144" t="s">
        <v>92</v>
      </c>
      <c r="K90" s="145" t="s">
        <v>111</v>
      </c>
      <c r="L90" s="146"/>
      <c r="M90" s="80" t="s">
        <v>3</v>
      </c>
      <c r="N90" s="81" t="s">
        <v>43</v>
      </c>
      <c r="O90" s="81" t="s">
        <v>112</v>
      </c>
      <c r="P90" s="81" t="s">
        <v>113</v>
      </c>
      <c r="Q90" s="81" t="s">
        <v>114</v>
      </c>
      <c r="R90" s="81" t="s">
        <v>115</v>
      </c>
      <c r="S90" s="81" t="s">
        <v>116</v>
      </c>
      <c r="T90" s="82" t="s">
        <v>117</v>
      </c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</row>
    <row r="91" spans="1:63" s="2" customFormat="1" ht="22.8" customHeight="1">
      <c r="A91" s="38"/>
      <c r="B91" s="39"/>
      <c r="C91" s="87" t="s">
        <v>118</v>
      </c>
      <c r="D91" s="38"/>
      <c r="E91" s="38"/>
      <c r="F91" s="38"/>
      <c r="G91" s="38"/>
      <c r="H91" s="38"/>
      <c r="I91" s="38"/>
      <c r="J91" s="147">
        <f>BK91</f>
        <v>0</v>
      </c>
      <c r="K91" s="38"/>
      <c r="L91" s="39"/>
      <c r="M91" s="83"/>
      <c r="N91" s="68"/>
      <c r="O91" s="84"/>
      <c r="P91" s="148">
        <f>P92+P230+P232</f>
        <v>0</v>
      </c>
      <c r="Q91" s="84"/>
      <c r="R91" s="148">
        <f>R92+R230+R232</f>
        <v>926.7991220000001</v>
      </c>
      <c r="S91" s="84"/>
      <c r="T91" s="149">
        <f>T92+T230+T232</f>
        <v>44.93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72</v>
      </c>
      <c r="AU91" s="19" t="s">
        <v>93</v>
      </c>
      <c r="BK91" s="150">
        <f>BK92+BK230+BK232</f>
        <v>0</v>
      </c>
    </row>
    <row r="92" spans="1:63" s="12" customFormat="1" ht="25.9" customHeight="1">
      <c r="A92" s="12"/>
      <c r="B92" s="151"/>
      <c r="C92" s="12"/>
      <c r="D92" s="152" t="s">
        <v>72</v>
      </c>
      <c r="E92" s="153" t="s">
        <v>119</v>
      </c>
      <c r="F92" s="153" t="s">
        <v>120</v>
      </c>
      <c r="G92" s="12"/>
      <c r="H92" s="12"/>
      <c r="I92" s="154"/>
      <c r="J92" s="155">
        <f>BK92</f>
        <v>0</v>
      </c>
      <c r="K92" s="12"/>
      <c r="L92" s="151"/>
      <c r="M92" s="156"/>
      <c r="N92" s="157"/>
      <c r="O92" s="157"/>
      <c r="P92" s="158">
        <f>P93+P142+P192+P222+P228</f>
        <v>0</v>
      </c>
      <c r="Q92" s="157"/>
      <c r="R92" s="158">
        <f>R93+R142+R192+R222+R228</f>
        <v>926.7991220000001</v>
      </c>
      <c r="S92" s="157"/>
      <c r="T92" s="159">
        <f>T93+T142+T192+T222+T228</f>
        <v>44.93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2" t="s">
        <v>81</v>
      </c>
      <c r="AT92" s="160" t="s">
        <v>72</v>
      </c>
      <c r="AU92" s="160" t="s">
        <v>73</v>
      </c>
      <c r="AY92" s="152" t="s">
        <v>121</v>
      </c>
      <c r="BK92" s="161">
        <f>BK93+BK142+BK192+BK222+BK228</f>
        <v>0</v>
      </c>
    </row>
    <row r="93" spans="1:63" s="12" customFormat="1" ht="22.8" customHeight="1">
      <c r="A93" s="12"/>
      <c r="B93" s="151"/>
      <c r="C93" s="12"/>
      <c r="D93" s="152" t="s">
        <v>72</v>
      </c>
      <c r="E93" s="162" t="s">
        <v>81</v>
      </c>
      <c r="F93" s="162" t="s">
        <v>122</v>
      </c>
      <c r="G93" s="12"/>
      <c r="H93" s="12"/>
      <c r="I93" s="154"/>
      <c r="J93" s="163">
        <f>BK93</f>
        <v>0</v>
      </c>
      <c r="K93" s="12"/>
      <c r="L93" s="151"/>
      <c r="M93" s="156"/>
      <c r="N93" s="157"/>
      <c r="O93" s="157"/>
      <c r="P93" s="158">
        <f>SUM(P94:P141)</f>
        <v>0</v>
      </c>
      <c r="Q93" s="157"/>
      <c r="R93" s="158">
        <f>SUM(R94:R141)</f>
        <v>146.85201200000003</v>
      </c>
      <c r="S93" s="157"/>
      <c r="T93" s="159">
        <f>SUM(T94:T141)</f>
        <v>44.93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2" t="s">
        <v>81</v>
      </c>
      <c r="AT93" s="160" t="s">
        <v>72</v>
      </c>
      <c r="AU93" s="160" t="s">
        <v>81</v>
      </c>
      <c r="AY93" s="152" t="s">
        <v>121</v>
      </c>
      <c r="BK93" s="161">
        <f>SUM(BK94:BK141)</f>
        <v>0</v>
      </c>
    </row>
    <row r="94" spans="1:65" s="2" customFormat="1" ht="12">
      <c r="A94" s="38"/>
      <c r="B94" s="164"/>
      <c r="C94" s="165" t="s">
        <v>81</v>
      </c>
      <c r="D94" s="165" t="s">
        <v>123</v>
      </c>
      <c r="E94" s="166" t="s">
        <v>124</v>
      </c>
      <c r="F94" s="167" t="s">
        <v>125</v>
      </c>
      <c r="G94" s="168" t="s">
        <v>126</v>
      </c>
      <c r="H94" s="169">
        <v>637</v>
      </c>
      <c r="I94" s="170"/>
      <c r="J94" s="171">
        <f>ROUND(I94*H94,1)</f>
        <v>0</v>
      </c>
      <c r="K94" s="167" t="s">
        <v>127</v>
      </c>
      <c r="L94" s="39"/>
      <c r="M94" s="172" t="s">
        <v>3</v>
      </c>
      <c r="N94" s="173" t="s">
        <v>44</v>
      </c>
      <c r="O94" s="72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6" t="s">
        <v>128</v>
      </c>
      <c r="AT94" s="176" t="s">
        <v>123</v>
      </c>
      <c r="AU94" s="176" t="s">
        <v>83</v>
      </c>
      <c r="AY94" s="19" t="s">
        <v>121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9" t="s">
        <v>81</v>
      </c>
      <c r="BK94" s="177">
        <f>ROUND(I94*H94,1)</f>
        <v>0</v>
      </c>
      <c r="BL94" s="19" t="s">
        <v>128</v>
      </c>
      <c r="BM94" s="176" t="s">
        <v>129</v>
      </c>
    </row>
    <row r="95" spans="1:65" s="2" customFormat="1" ht="21.75" customHeight="1">
      <c r="A95" s="38"/>
      <c r="B95" s="164"/>
      <c r="C95" s="165" t="s">
        <v>83</v>
      </c>
      <c r="D95" s="165" t="s">
        <v>123</v>
      </c>
      <c r="E95" s="166" t="s">
        <v>130</v>
      </c>
      <c r="F95" s="167" t="s">
        <v>131</v>
      </c>
      <c r="G95" s="168" t="s">
        <v>132</v>
      </c>
      <c r="H95" s="169">
        <v>9</v>
      </c>
      <c r="I95" s="170"/>
      <c r="J95" s="171">
        <f>ROUND(I95*H95,1)</f>
        <v>0</v>
      </c>
      <c r="K95" s="167" t="s">
        <v>127</v>
      </c>
      <c r="L95" s="39"/>
      <c r="M95" s="172" t="s">
        <v>3</v>
      </c>
      <c r="N95" s="173" t="s">
        <v>44</v>
      </c>
      <c r="O95" s="72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6" t="s">
        <v>128</v>
      </c>
      <c r="AT95" s="176" t="s">
        <v>123</v>
      </c>
      <c r="AU95" s="176" t="s">
        <v>83</v>
      </c>
      <c r="AY95" s="19" t="s">
        <v>121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9" t="s">
        <v>81</v>
      </c>
      <c r="BK95" s="177">
        <f>ROUND(I95*H95,1)</f>
        <v>0</v>
      </c>
      <c r="BL95" s="19" t="s">
        <v>128</v>
      </c>
      <c r="BM95" s="176" t="s">
        <v>133</v>
      </c>
    </row>
    <row r="96" spans="1:65" s="2" customFormat="1" ht="12">
      <c r="A96" s="38"/>
      <c r="B96" s="164"/>
      <c r="C96" s="165" t="s">
        <v>134</v>
      </c>
      <c r="D96" s="165" t="s">
        <v>123</v>
      </c>
      <c r="E96" s="166" t="s">
        <v>135</v>
      </c>
      <c r="F96" s="167" t="s">
        <v>136</v>
      </c>
      <c r="G96" s="168" t="s">
        <v>132</v>
      </c>
      <c r="H96" s="169">
        <v>1</v>
      </c>
      <c r="I96" s="170"/>
      <c r="J96" s="171">
        <f>ROUND(I96*H96,1)</f>
        <v>0</v>
      </c>
      <c r="K96" s="167" t="s">
        <v>127</v>
      </c>
      <c r="L96" s="39"/>
      <c r="M96" s="172" t="s">
        <v>3</v>
      </c>
      <c r="N96" s="173" t="s">
        <v>44</v>
      </c>
      <c r="O96" s="72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6" t="s">
        <v>128</v>
      </c>
      <c r="AT96" s="176" t="s">
        <v>123</v>
      </c>
      <c r="AU96" s="176" t="s">
        <v>83</v>
      </c>
      <c r="AY96" s="19" t="s">
        <v>121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9" t="s">
        <v>81</v>
      </c>
      <c r="BK96" s="177">
        <f>ROUND(I96*H96,1)</f>
        <v>0</v>
      </c>
      <c r="BL96" s="19" t="s">
        <v>128</v>
      </c>
      <c r="BM96" s="176" t="s">
        <v>137</v>
      </c>
    </row>
    <row r="97" spans="1:65" s="2" customFormat="1" ht="12">
      <c r="A97" s="38"/>
      <c r="B97" s="164"/>
      <c r="C97" s="165" t="s">
        <v>128</v>
      </c>
      <c r="D97" s="165" t="s">
        <v>123</v>
      </c>
      <c r="E97" s="166" t="s">
        <v>138</v>
      </c>
      <c r="F97" s="167" t="s">
        <v>139</v>
      </c>
      <c r="G97" s="168" t="s">
        <v>126</v>
      </c>
      <c r="H97" s="169">
        <v>35.5</v>
      </c>
      <c r="I97" s="170"/>
      <c r="J97" s="171">
        <f>ROUND(I97*H97,1)</f>
        <v>0</v>
      </c>
      <c r="K97" s="167" t="s">
        <v>127</v>
      </c>
      <c r="L97" s="39"/>
      <c r="M97" s="172" t="s">
        <v>3</v>
      </c>
      <c r="N97" s="173" t="s">
        <v>44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0.22</v>
      </c>
      <c r="T97" s="175">
        <f>S97*H97</f>
        <v>7.81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128</v>
      </c>
      <c r="AT97" s="176" t="s">
        <v>123</v>
      </c>
      <c r="AU97" s="176" t="s">
        <v>83</v>
      </c>
      <c r="AY97" s="19" t="s">
        <v>121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81</v>
      </c>
      <c r="BK97" s="177">
        <f>ROUND(I97*H97,1)</f>
        <v>0</v>
      </c>
      <c r="BL97" s="19" t="s">
        <v>128</v>
      </c>
      <c r="BM97" s="176" t="s">
        <v>140</v>
      </c>
    </row>
    <row r="98" spans="1:51" s="13" customFormat="1" ht="12">
      <c r="A98" s="13"/>
      <c r="B98" s="178"/>
      <c r="C98" s="13"/>
      <c r="D98" s="179" t="s">
        <v>141</v>
      </c>
      <c r="E98" s="180" t="s">
        <v>3</v>
      </c>
      <c r="F98" s="181" t="s">
        <v>142</v>
      </c>
      <c r="G98" s="13"/>
      <c r="H98" s="182">
        <v>23</v>
      </c>
      <c r="I98" s="183"/>
      <c r="J98" s="13"/>
      <c r="K98" s="13"/>
      <c r="L98" s="178"/>
      <c r="M98" s="184"/>
      <c r="N98" s="185"/>
      <c r="O98" s="185"/>
      <c r="P98" s="185"/>
      <c r="Q98" s="185"/>
      <c r="R98" s="185"/>
      <c r="S98" s="185"/>
      <c r="T98" s="18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0" t="s">
        <v>141</v>
      </c>
      <c r="AU98" s="180" t="s">
        <v>83</v>
      </c>
      <c r="AV98" s="13" t="s">
        <v>83</v>
      </c>
      <c r="AW98" s="13" t="s">
        <v>33</v>
      </c>
      <c r="AX98" s="13" t="s">
        <v>73</v>
      </c>
      <c r="AY98" s="180" t="s">
        <v>121</v>
      </c>
    </row>
    <row r="99" spans="1:51" s="13" customFormat="1" ht="12">
      <c r="A99" s="13"/>
      <c r="B99" s="178"/>
      <c r="C99" s="13"/>
      <c r="D99" s="179" t="s">
        <v>141</v>
      </c>
      <c r="E99" s="180" t="s">
        <v>3</v>
      </c>
      <c r="F99" s="181" t="s">
        <v>143</v>
      </c>
      <c r="G99" s="13"/>
      <c r="H99" s="182">
        <v>12.5</v>
      </c>
      <c r="I99" s="183"/>
      <c r="J99" s="13"/>
      <c r="K99" s="13"/>
      <c r="L99" s="178"/>
      <c r="M99" s="184"/>
      <c r="N99" s="185"/>
      <c r="O99" s="185"/>
      <c r="P99" s="185"/>
      <c r="Q99" s="185"/>
      <c r="R99" s="185"/>
      <c r="S99" s="185"/>
      <c r="T99" s="18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0" t="s">
        <v>141</v>
      </c>
      <c r="AU99" s="180" t="s">
        <v>83</v>
      </c>
      <c r="AV99" s="13" t="s">
        <v>83</v>
      </c>
      <c r="AW99" s="13" t="s">
        <v>33</v>
      </c>
      <c r="AX99" s="13" t="s">
        <v>73</v>
      </c>
      <c r="AY99" s="180" t="s">
        <v>121</v>
      </c>
    </row>
    <row r="100" spans="1:51" s="14" customFormat="1" ht="12">
      <c r="A100" s="14"/>
      <c r="B100" s="187"/>
      <c r="C100" s="14"/>
      <c r="D100" s="179" t="s">
        <v>141</v>
      </c>
      <c r="E100" s="188" t="s">
        <v>3</v>
      </c>
      <c r="F100" s="189" t="s">
        <v>144</v>
      </c>
      <c r="G100" s="14"/>
      <c r="H100" s="190">
        <v>35.5</v>
      </c>
      <c r="I100" s="191"/>
      <c r="J100" s="14"/>
      <c r="K100" s="14"/>
      <c r="L100" s="187"/>
      <c r="M100" s="192"/>
      <c r="N100" s="193"/>
      <c r="O100" s="193"/>
      <c r="P100" s="193"/>
      <c r="Q100" s="193"/>
      <c r="R100" s="193"/>
      <c r="S100" s="193"/>
      <c r="T100" s="19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188" t="s">
        <v>141</v>
      </c>
      <c r="AU100" s="188" t="s">
        <v>83</v>
      </c>
      <c r="AV100" s="14" t="s">
        <v>128</v>
      </c>
      <c r="AW100" s="14" t="s">
        <v>33</v>
      </c>
      <c r="AX100" s="14" t="s">
        <v>81</v>
      </c>
      <c r="AY100" s="188" t="s">
        <v>121</v>
      </c>
    </row>
    <row r="101" spans="1:65" s="2" customFormat="1" ht="12">
      <c r="A101" s="38"/>
      <c r="B101" s="164"/>
      <c r="C101" s="165" t="s">
        <v>145</v>
      </c>
      <c r="D101" s="165" t="s">
        <v>123</v>
      </c>
      <c r="E101" s="166" t="s">
        <v>146</v>
      </c>
      <c r="F101" s="167" t="s">
        <v>147</v>
      </c>
      <c r="G101" s="168" t="s">
        <v>148</v>
      </c>
      <c r="H101" s="169">
        <v>128</v>
      </c>
      <c r="I101" s="170"/>
      <c r="J101" s="171">
        <f>ROUND(I101*H101,1)</f>
        <v>0</v>
      </c>
      <c r="K101" s="167" t="s">
        <v>127</v>
      </c>
      <c r="L101" s="39"/>
      <c r="M101" s="172" t="s">
        <v>3</v>
      </c>
      <c r="N101" s="173" t="s">
        <v>44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0.29</v>
      </c>
      <c r="T101" s="175">
        <f>S101*H101</f>
        <v>37.12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128</v>
      </c>
      <c r="AT101" s="176" t="s">
        <v>123</v>
      </c>
      <c r="AU101" s="176" t="s">
        <v>83</v>
      </c>
      <c r="AY101" s="19" t="s">
        <v>121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81</v>
      </c>
      <c r="BK101" s="177">
        <f>ROUND(I101*H101,1)</f>
        <v>0</v>
      </c>
      <c r="BL101" s="19" t="s">
        <v>128</v>
      </c>
      <c r="BM101" s="176" t="s">
        <v>149</v>
      </c>
    </row>
    <row r="102" spans="1:51" s="13" customFormat="1" ht="12">
      <c r="A102" s="13"/>
      <c r="B102" s="178"/>
      <c r="C102" s="13"/>
      <c r="D102" s="179" t="s">
        <v>141</v>
      </c>
      <c r="E102" s="180" t="s">
        <v>3</v>
      </c>
      <c r="F102" s="181" t="s">
        <v>150</v>
      </c>
      <c r="G102" s="13"/>
      <c r="H102" s="182">
        <v>128</v>
      </c>
      <c r="I102" s="183"/>
      <c r="J102" s="13"/>
      <c r="K102" s="13"/>
      <c r="L102" s="178"/>
      <c r="M102" s="184"/>
      <c r="N102" s="185"/>
      <c r="O102" s="185"/>
      <c r="P102" s="185"/>
      <c r="Q102" s="185"/>
      <c r="R102" s="185"/>
      <c r="S102" s="185"/>
      <c r="T102" s="18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0" t="s">
        <v>141</v>
      </c>
      <c r="AU102" s="180" t="s">
        <v>83</v>
      </c>
      <c r="AV102" s="13" t="s">
        <v>83</v>
      </c>
      <c r="AW102" s="13" t="s">
        <v>33</v>
      </c>
      <c r="AX102" s="13" t="s">
        <v>81</v>
      </c>
      <c r="AY102" s="180" t="s">
        <v>121</v>
      </c>
    </row>
    <row r="103" spans="1:65" s="2" customFormat="1" ht="16.5" customHeight="1">
      <c r="A103" s="38"/>
      <c r="B103" s="164"/>
      <c r="C103" s="165" t="s">
        <v>151</v>
      </c>
      <c r="D103" s="165" t="s">
        <v>123</v>
      </c>
      <c r="E103" s="166" t="s">
        <v>152</v>
      </c>
      <c r="F103" s="167" t="s">
        <v>153</v>
      </c>
      <c r="G103" s="168" t="s">
        <v>126</v>
      </c>
      <c r="H103" s="169">
        <v>725</v>
      </c>
      <c r="I103" s="170"/>
      <c r="J103" s="171">
        <f>ROUND(I103*H103,1)</f>
        <v>0</v>
      </c>
      <c r="K103" s="167" t="s">
        <v>127</v>
      </c>
      <c r="L103" s="39"/>
      <c r="M103" s="172" t="s">
        <v>3</v>
      </c>
      <c r="N103" s="173" t="s">
        <v>44</v>
      </c>
      <c r="O103" s="72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6" t="s">
        <v>128</v>
      </c>
      <c r="AT103" s="176" t="s">
        <v>123</v>
      </c>
      <c r="AU103" s="176" t="s">
        <v>83</v>
      </c>
      <c r="AY103" s="19" t="s">
        <v>121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9" t="s">
        <v>81</v>
      </c>
      <c r="BK103" s="177">
        <f>ROUND(I103*H103,1)</f>
        <v>0</v>
      </c>
      <c r="BL103" s="19" t="s">
        <v>128</v>
      </c>
      <c r="BM103" s="176" t="s">
        <v>154</v>
      </c>
    </row>
    <row r="104" spans="1:65" s="2" customFormat="1" ht="21.75" customHeight="1">
      <c r="A104" s="38"/>
      <c r="B104" s="164"/>
      <c r="C104" s="165" t="s">
        <v>155</v>
      </c>
      <c r="D104" s="165" t="s">
        <v>123</v>
      </c>
      <c r="E104" s="166" t="s">
        <v>156</v>
      </c>
      <c r="F104" s="167" t="s">
        <v>157</v>
      </c>
      <c r="G104" s="168" t="s">
        <v>158</v>
      </c>
      <c r="H104" s="169">
        <v>580</v>
      </c>
      <c r="I104" s="170"/>
      <c r="J104" s="171">
        <f>ROUND(I104*H104,1)</f>
        <v>0</v>
      </c>
      <c r="K104" s="167" t="s">
        <v>127</v>
      </c>
      <c r="L104" s="39"/>
      <c r="M104" s="172" t="s">
        <v>3</v>
      </c>
      <c r="N104" s="173" t="s">
        <v>44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128</v>
      </c>
      <c r="AT104" s="176" t="s">
        <v>123</v>
      </c>
      <c r="AU104" s="176" t="s">
        <v>83</v>
      </c>
      <c r="AY104" s="19" t="s">
        <v>121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81</v>
      </c>
      <c r="BK104" s="177">
        <f>ROUND(I104*H104,1)</f>
        <v>0</v>
      </c>
      <c r="BL104" s="19" t="s">
        <v>128</v>
      </c>
      <c r="BM104" s="176" t="s">
        <v>159</v>
      </c>
    </row>
    <row r="105" spans="1:51" s="13" customFormat="1" ht="12">
      <c r="A105" s="13"/>
      <c r="B105" s="178"/>
      <c r="C105" s="13"/>
      <c r="D105" s="179" t="s">
        <v>141</v>
      </c>
      <c r="E105" s="180" t="s">
        <v>3</v>
      </c>
      <c r="F105" s="181" t="s">
        <v>160</v>
      </c>
      <c r="G105" s="13"/>
      <c r="H105" s="182">
        <v>580</v>
      </c>
      <c r="I105" s="183"/>
      <c r="J105" s="13"/>
      <c r="K105" s="13"/>
      <c r="L105" s="178"/>
      <c r="M105" s="184"/>
      <c r="N105" s="185"/>
      <c r="O105" s="185"/>
      <c r="P105" s="185"/>
      <c r="Q105" s="185"/>
      <c r="R105" s="185"/>
      <c r="S105" s="185"/>
      <c r="T105" s="18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0" t="s">
        <v>141</v>
      </c>
      <c r="AU105" s="180" t="s">
        <v>83</v>
      </c>
      <c r="AV105" s="13" t="s">
        <v>83</v>
      </c>
      <c r="AW105" s="13" t="s">
        <v>33</v>
      </c>
      <c r="AX105" s="13" t="s">
        <v>81</v>
      </c>
      <c r="AY105" s="180" t="s">
        <v>121</v>
      </c>
    </row>
    <row r="106" spans="1:65" s="2" customFormat="1" ht="12">
      <c r="A106" s="38"/>
      <c r="B106" s="164"/>
      <c r="C106" s="165" t="s">
        <v>161</v>
      </c>
      <c r="D106" s="165" t="s">
        <v>123</v>
      </c>
      <c r="E106" s="166" t="s">
        <v>162</v>
      </c>
      <c r="F106" s="167" t="s">
        <v>163</v>
      </c>
      <c r="G106" s="168" t="s">
        <v>158</v>
      </c>
      <c r="H106" s="169">
        <v>70.8</v>
      </c>
      <c r="I106" s="170"/>
      <c r="J106" s="171">
        <f>ROUND(I106*H106,1)</f>
        <v>0</v>
      </c>
      <c r="K106" s="167" t="s">
        <v>127</v>
      </c>
      <c r="L106" s="39"/>
      <c r="M106" s="172" t="s">
        <v>3</v>
      </c>
      <c r="N106" s="173" t="s">
        <v>44</v>
      </c>
      <c r="O106" s="72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6" t="s">
        <v>128</v>
      </c>
      <c r="AT106" s="176" t="s">
        <v>123</v>
      </c>
      <c r="AU106" s="176" t="s">
        <v>83</v>
      </c>
      <c r="AY106" s="19" t="s">
        <v>121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9" t="s">
        <v>81</v>
      </c>
      <c r="BK106" s="177">
        <f>ROUND(I106*H106,1)</f>
        <v>0</v>
      </c>
      <c r="BL106" s="19" t="s">
        <v>128</v>
      </c>
      <c r="BM106" s="176" t="s">
        <v>164</v>
      </c>
    </row>
    <row r="107" spans="1:51" s="13" customFormat="1" ht="12">
      <c r="A107" s="13"/>
      <c r="B107" s="178"/>
      <c r="C107" s="13"/>
      <c r="D107" s="179" t="s">
        <v>141</v>
      </c>
      <c r="E107" s="180" t="s">
        <v>3</v>
      </c>
      <c r="F107" s="181" t="s">
        <v>165</v>
      </c>
      <c r="G107" s="13"/>
      <c r="H107" s="182">
        <v>70.8</v>
      </c>
      <c r="I107" s="183"/>
      <c r="J107" s="13"/>
      <c r="K107" s="13"/>
      <c r="L107" s="178"/>
      <c r="M107" s="184"/>
      <c r="N107" s="185"/>
      <c r="O107" s="185"/>
      <c r="P107" s="185"/>
      <c r="Q107" s="185"/>
      <c r="R107" s="185"/>
      <c r="S107" s="185"/>
      <c r="T107" s="18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0" t="s">
        <v>141</v>
      </c>
      <c r="AU107" s="180" t="s">
        <v>83</v>
      </c>
      <c r="AV107" s="13" t="s">
        <v>83</v>
      </c>
      <c r="AW107" s="13" t="s">
        <v>33</v>
      </c>
      <c r="AX107" s="13" t="s">
        <v>81</v>
      </c>
      <c r="AY107" s="180" t="s">
        <v>121</v>
      </c>
    </row>
    <row r="108" spans="1:65" s="2" customFormat="1" ht="12">
      <c r="A108" s="38"/>
      <c r="B108" s="164"/>
      <c r="C108" s="165" t="s">
        <v>166</v>
      </c>
      <c r="D108" s="165" t="s">
        <v>123</v>
      </c>
      <c r="E108" s="166" t="s">
        <v>167</v>
      </c>
      <c r="F108" s="167" t="s">
        <v>168</v>
      </c>
      <c r="G108" s="168" t="s">
        <v>158</v>
      </c>
      <c r="H108" s="169">
        <v>745.8</v>
      </c>
      <c r="I108" s="170"/>
      <c r="J108" s="171">
        <f>ROUND(I108*H108,1)</f>
        <v>0</v>
      </c>
      <c r="K108" s="167" t="s">
        <v>127</v>
      </c>
      <c r="L108" s="39"/>
      <c r="M108" s="172" t="s">
        <v>3</v>
      </c>
      <c r="N108" s="173" t="s">
        <v>44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128</v>
      </c>
      <c r="AT108" s="176" t="s">
        <v>123</v>
      </c>
      <c r="AU108" s="176" t="s">
        <v>83</v>
      </c>
      <c r="AY108" s="19" t="s">
        <v>121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81</v>
      </c>
      <c r="BK108" s="177">
        <f>ROUND(I108*H108,1)</f>
        <v>0</v>
      </c>
      <c r="BL108" s="19" t="s">
        <v>128</v>
      </c>
      <c r="BM108" s="176" t="s">
        <v>169</v>
      </c>
    </row>
    <row r="109" spans="1:51" s="13" customFormat="1" ht="12">
      <c r="A109" s="13"/>
      <c r="B109" s="178"/>
      <c r="C109" s="13"/>
      <c r="D109" s="179" t="s">
        <v>141</v>
      </c>
      <c r="E109" s="180" t="s">
        <v>3</v>
      </c>
      <c r="F109" s="181" t="s">
        <v>170</v>
      </c>
      <c r="G109" s="13"/>
      <c r="H109" s="182">
        <v>745.8</v>
      </c>
      <c r="I109" s="183"/>
      <c r="J109" s="13"/>
      <c r="K109" s="13"/>
      <c r="L109" s="178"/>
      <c r="M109" s="184"/>
      <c r="N109" s="185"/>
      <c r="O109" s="185"/>
      <c r="P109" s="185"/>
      <c r="Q109" s="185"/>
      <c r="R109" s="185"/>
      <c r="S109" s="185"/>
      <c r="T109" s="18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0" t="s">
        <v>141</v>
      </c>
      <c r="AU109" s="180" t="s">
        <v>83</v>
      </c>
      <c r="AV109" s="13" t="s">
        <v>83</v>
      </c>
      <c r="AW109" s="13" t="s">
        <v>33</v>
      </c>
      <c r="AX109" s="13" t="s">
        <v>81</v>
      </c>
      <c r="AY109" s="180" t="s">
        <v>121</v>
      </c>
    </row>
    <row r="110" spans="1:65" s="2" customFormat="1" ht="12">
      <c r="A110" s="38"/>
      <c r="B110" s="164"/>
      <c r="C110" s="165" t="s">
        <v>171</v>
      </c>
      <c r="D110" s="165" t="s">
        <v>123</v>
      </c>
      <c r="E110" s="166" t="s">
        <v>172</v>
      </c>
      <c r="F110" s="167" t="s">
        <v>173</v>
      </c>
      <c r="G110" s="168" t="s">
        <v>158</v>
      </c>
      <c r="H110" s="169">
        <v>745.8</v>
      </c>
      <c r="I110" s="170"/>
      <c r="J110" s="171">
        <f>ROUND(I110*H110,1)</f>
        <v>0</v>
      </c>
      <c r="K110" s="167" t="s">
        <v>127</v>
      </c>
      <c r="L110" s="39"/>
      <c r="M110" s="172" t="s">
        <v>3</v>
      </c>
      <c r="N110" s="173" t="s">
        <v>44</v>
      </c>
      <c r="O110" s="72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6" t="s">
        <v>128</v>
      </c>
      <c r="AT110" s="176" t="s">
        <v>123</v>
      </c>
      <c r="AU110" s="176" t="s">
        <v>83</v>
      </c>
      <c r="AY110" s="19" t="s">
        <v>121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9" t="s">
        <v>81</v>
      </c>
      <c r="BK110" s="177">
        <f>ROUND(I110*H110,1)</f>
        <v>0</v>
      </c>
      <c r="BL110" s="19" t="s">
        <v>128</v>
      </c>
      <c r="BM110" s="176" t="s">
        <v>174</v>
      </c>
    </row>
    <row r="111" spans="1:65" s="2" customFormat="1" ht="12">
      <c r="A111" s="38"/>
      <c r="B111" s="164"/>
      <c r="C111" s="165" t="s">
        <v>175</v>
      </c>
      <c r="D111" s="165" t="s">
        <v>123</v>
      </c>
      <c r="E111" s="166" t="s">
        <v>176</v>
      </c>
      <c r="F111" s="167" t="s">
        <v>177</v>
      </c>
      <c r="G111" s="168" t="s">
        <v>158</v>
      </c>
      <c r="H111" s="169">
        <v>70.8</v>
      </c>
      <c r="I111" s="170"/>
      <c r="J111" s="171">
        <f>ROUND(I111*H111,1)</f>
        <v>0</v>
      </c>
      <c r="K111" s="167" t="s">
        <v>127</v>
      </c>
      <c r="L111" s="39"/>
      <c r="M111" s="172" t="s">
        <v>3</v>
      </c>
      <c r="N111" s="173" t="s">
        <v>44</v>
      </c>
      <c r="O111" s="72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6" t="s">
        <v>128</v>
      </c>
      <c r="AT111" s="176" t="s">
        <v>123</v>
      </c>
      <c r="AU111" s="176" t="s">
        <v>83</v>
      </c>
      <c r="AY111" s="19" t="s">
        <v>121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9" t="s">
        <v>81</v>
      </c>
      <c r="BK111" s="177">
        <f>ROUND(I111*H111,1)</f>
        <v>0</v>
      </c>
      <c r="BL111" s="19" t="s">
        <v>128</v>
      </c>
      <c r="BM111" s="176" t="s">
        <v>178</v>
      </c>
    </row>
    <row r="112" spans="1:51" s="15" customFormat="1" ht="12">
      <c r="A112" s="15"/>
      <c r="B112" s="195"/>
      <c r="C112" s="15"/>
      <c r="D112" s="179" t="s">
        <v>141</v>
      </c>
      <c r="E112" s="196" t="s">
        <v>3</v>
      </c>
      <c r="F112" s="197" t="s">
        <v>179</v>
      </c>
      <c r="G112" s="15"/>
      <c r="H112" s="196" t="s">
        <v>3</v>
      </c>
      <c r="I112" s="198"/>
      <c r="J112" s="15"/>
      <c r="K112" s="15"/>
      <c r="L112" s="195"/>
      <c r="M112" s="199"/>
      <c r="N112" s="200"/>
      <c r="O112" s="200"/>
      <c r="P112" s="200"/>
      <c r="Q112" s="200"/>
      <c r="R112" s="200"/>
      <c r="S112" s="200"/>
      <c r="T112" s="201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196" t="s">
        <v>141</v>
      </c>
      <c r="AU112" s="196" t="s">
        <v>83</v>
      </c>
      <c r="AV112" s="15" t="s">
        <v>81</v>
      </c>
      <c r="AW112" s="15" t="s">
        <v>33</v>
      </c>
      <c r="AX112" s="15" t="s">
        <v>73</v>
      </c>
      <c r="AY112" s="196" t="s">
        <v>121</v>
      </c>
    </row>
    <row r="113" spans="1:51" s="13" customFormat="1" ht="12">
      <c r="A113" s="13"/>
      <c r="B113" s="178"/>
      <c r="C113" s="13"/>
      <c r="D113" s="179" t="s">
        <v>141</v>
      </c>
      <c r="E113" s="180" t="s">
        <v>3</v>
      </c>
      <c r="F113" s="181" t="s">
        <v>180</v>
      </c>
      <c r="G113" s="13"/>
      <c r="H113" s="182">
        <v>70.8</v>
      </c>
      <c r="I113" s="183"/>
      <c r="J113" s="13"/>
      <c r="K113" s="13"/>
      <c r="L113" s="178"/>
      <c r="M113" s="184"/>
      <c r="N113" s="185"/>
      <c r="O113" s="185"/>
      <c r="P113" s="185"/>
      <c r="Q113" s="185"/>
      <c r="R113" s="185"/>
      <c r="S113" s="185"/>
      <c r="T113" s="18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0" t="s">
        <v>141</v>
      </c>
      <c r="AU113" s="180" t="s">
        <v>83</v>
      </c>
      <c r="AV113" s="13" t="s">
        <v>83</v>
      </c>
      <c r="AW113" s="13" t="s">
        <v>33</v>
      </c>
      <c r="AX113" s="13" t="s">
        <v>81</v>
      </c>
      <c r="AY113" s="180" t="s">
        <v>121</v>
      </c>
    </row>
    <row r="114" spans="1:65" s="2" customFormat="1" ht="16.5" customHeight="1">
      <c r="A114" s="38"/>
      <c r="B114" s="164"/>
      <c r="C114" s="202" t="s">
        <v>181</v>
      </c>
      <c r="D114" s="202" t="s">
        <v>182</v>
      </c>
      <c r="E114" s="203" t="s">
        <v>183</v>
      </c>
      <c r="F114" s="204" t="s">
        <v>184</v>
      </c>
      <c r="G114" s="205" t="s">
        <v>185</v>
      </c>
      <c r="H114" s="206">
        <v>141.6</v>
      </c>
      <c r="I114" s="207"/>
      <c r="J114" s="208">
        <f>ROUND(I114*H114,1)</f>
        <v>0</v>
      </c>
      <c r="K114" s="204" t="s">
        <v>127</v>
      </c>
      <c r="L114" s="209"/>
      <c r="M114" s="210" t="s">
        <v>3</v>
      </c>
      <c r="N114" s="211" t="s">
        <v>44</v>
      </c>
      <c r="O114" s="72"/>
      <c r="P114" s="174">
        <f>O114*H114</f>
        <v>0</v>
      </c>
      <c r="Q114" s="174">
        <v>1</v>
      </c>
      <c r="R114" s="174">
        <f>Q114*H114</f>
        <v>141.6</v>
      </c>
      <c r="S114" s="174">
        <v>0</v>
      </c>
      <c r="T114" s="17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6" t="s">
        <v>161</v>
      </c>
      <c r="AT114" s="176" t="s">
        <v>182</v>
      </c>
      <c r="AU114" s="176" t="s">
        <v>83</v>
      </c>
      <c r="AY114" s="19" t="s">
        <v>121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9" t="s">
        <v>81</v>
      </c>
      <c r="BK114" s="177">
        <f>ROUND(I114*H114,1)</f>
        <v>0</v>
      </c>
      <c r="BL114" s="19" t="s">
        <v>128</v>
      </c>
      <c r="BM114" s="176" t="s">
        <v>186</v>
      </c>
    </row>
    <row r="115" spans="1:51" s="13" customFormat="1" ht="12">
      <c r="A115" s="13"/>
      <c r="B115" s="178"/>
      <c r="C115" s="13"/>
      <c r="D115" s="179" t="s">
        <v>141</v>
      </c>
      <c r="E115" s="180" t="s">
        <v>3</v>
      </c>
      <c r="F115" s="181" t="s">
        <v>187</v>
      </c>
      <c r="G115" s="13"/>
      <c r="H115" s="182">
        <v>141.6</v>
      </c>
      <c r="I115" s="183"/>
      <c r="J115" s="13"/>
      <c r="K115" s="13"/>
      <c r="L115" s="178"/>
      <c r="M115" s="184"/>
      <c r="N115" s="185"/>
      <c r="O115" s="185"/>
      <c r="P115" s="185"/>
      <c r="Q115" s="185"/>
      <c r="R115" s="185"/>
      <c r="S115" s="185"/>
      <c r="T115" s="18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0" t="s">
        <v>141</v>
      </c>
      <c r="AU115" s="180" t="s">
        <v>83</v>
      </c>
      <c r="AV115" s="13" t="s">
        <v>83</v>
      </c>
      <c r="AW115" s="13" t="s">
        <v>33</v>
      </c>
      <c r="AX115" s="13" t="s">
        <v>81</v>
      </c>
      <c r="AY115" s="180" t="s">
        <v>121</v>
      </c>
    </row>
    <row r="116" spans="1:65" s="2" customFormat="1" ht="16.5" customHeight="1">
      <c r="A116" s="38"/>
      <c r="B116" s="164"/>
      <c r="C116" s="165" t="s">
        <v>188</v>
      </c>
      <c r="D116" s="165" t="s">
        <v>123</v>
      </c>
      <c r="E116" s="166" t="s">
        <v>189</v>
      </c>
      <c r="F116" s="167" t="s">
        <v>190</v>
      </c>
      <c r="G116" s="168" t="s">
        <v>126</v>
      </c>
      <c r="H116" s="169">
        <v>259.6</v>
      </c>
      <c r="I116" s="170"/>
      <c r="J116" s="171">
        <f>ROUND(I116*H116,1)</f>
        <v>0</v>
      </c>
      <c r="K116" s="167" t="s">
        <v>127</v>
      </c>
      <c r="L116" s="39"/>
      <c r="M116" s="172" t="s">
        <v>3</v>
      </c>
      <c r="N116" s="173" t="s">
        <v>44</v>
      </c>
      <c r="O116" s="72"/>
      <c r="P116" s="174">
        <f>O116*H116</f>
        <v>0</v>
      </c>
      <c r="Q116" s="174">
        <v>0.00047</v>
      </c>
      <c r="R116" s="174">
        <f>Q116*H116</f>
        <v>0.12201200000000001</v>
      </c>
      <c r="S116" s="174">
        <v>0</v>
      </c>
      <c r="T116" s="17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6" t="s">
        <v>128</v>
      </c>
      <c r="AT116" s="176" t="s">
        <v>123</v>
      </c>
      <c r="AU116" s="176" t="s">
        <v>83</v>
      </c>
      <c r="AY116" s="19" t="s">
        <v>121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9" t="s">
        <v>81</v>
      </c>
      <c r="BK116" s="177">
        <f>ROUND(I116*H116,1)</f>
        <v>0</v>
      </c>
      <c r="BL116" s="19" t="s">
        <v>128</v>
      </c>
      <c r="BM116" s="176" t="s">
        <v>191</v>
      </c>
    </row>
    <row r="117" spans="1:51" s="13" customFormat="1" ht="12">
      <c r="A117" s="13"/>
      <c r="B117" s="178"/>
      <c r="C117" s="13"/>
      <c r="D117" s="179" t="s">
        <v>141</v>
      </c>
      <c r="E117" s="180" t="s">
        <v>3</v>
      </c>
      <c r="F117" s="181" t="s">
        <v>192</v>
      </c>
      <c r="G117" s="13"/>
      <c r="H117" s="182">
        <v>259.6</v>
      </c>
      <c r="I117" s="183"/>
      <c r="J117" s="13"/>
      <c r="K117" s="13"/>
      <c r="L117" s="178"/>
      <c r="M117" s="184"/>
      <c r="N117" s="185"/>
      <c r="O117" s="185"/>
      <c r="P117" s="185"/>
      <c r="Q117" s="185"/>
      <c r="R117" s="185"/>
      <c r="S117" s="185"/>
      <c r="T117" s="18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0" t="s">
        <v>141</v>
      </c>
      <c r="AU117" s="180" t="s">
        <v>83</v>
      </c>
      <c r="AV117" s="13" t="s">
        <v>83</v>
      </c>
      <c r="AW117" s="13" t="s">
        <v>33</v>
      </c>
      <c r="AX117" s="13" t="s">
        <v>81</v>
      </c>
      <c r="AY117" s="180" t="s">
        <v>121</v>
      </c>
    </row>
    <row r="118" spans="1:65" s="2" customFormat="1" ht="12">
      <c r="A118" s="38"/>
      <c r="B118" s="164"/>
      <c r="C118" s="165" t="s">
        <v>193</v>
      </c>
      <c r="D118" s="165" t="s">
        <v>123</v>
      </c>
      <c r="E118" s="166" t="s">
        <v>194</v>
      </c>
      <c r="F118" s="167" t="s">
        <v>195</v>
      </c>
      <c r="G118" s="168" t="s">
        <v>126</v>
      </c>
      <c r="H118" s="169">
        <v>725</v>
      </c>
      <c r="I118" s="170"/>
      <c r="J118" s="171">
        <f>ROUND(I118*H118,1)</f>
        <v>0</v>
      </c>
      <c r="K118" s="167" t="s">
        <v>127</v>
      </c>
      <c r="L118" s="39"/>
      <c r="M118" s="172" t="s">
        <v>3</v>
      </c>
      <c r="N118" s="173" t="s">
        <v>44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128</v>
      </c>
      <c r="AT118" s="176" t="s">
        <v>123</v>
      </c>
      <c r="AU118" s="176" t="s">
        <v>83</v>
      </c>
      <c r="AY118" s="19" t="s">
        <v>121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81</v>
      </c>
      <c r="BK118" s="177">
        <f>ROUND(I118*H118,1)</f>
        <v>0</v>
      </c>
      <c r="BL118" s="19" t="s">
        <v>128</v>
      </c>
      <c r="BM118" s="176" t="s">
        <v>196</v>
      </c>
    </row>
    <row r="119" spans="1:51" s="13" customFormat="1" ht="12">
      <c r="A119" s="13"/>
      <c r="B119" s="178"/>
      <c r="C119" s="13"/>
      <c r="D119" s="179" t="s">
        <v>141</v>
      </c>
      <c r="E119" s="180" t="s">
        <v>3</v>
      </c>
      <c r="F119" s="181" t="s">
        <v>197</v>
      </c>
      <c r="G119" s="13"/>
      <c r="H119" s="182">
        <v>725</v>
      </c>
      <c r="I119" s="183"/>
      <c r="J119" s="13"/>
      <c r="K119" s="13"/>
      <c r="L119" s="178"/>
      <c r="M119" s="184"/>
      <c r="N119" s="185"/>
      <c r="O119" s="185"/>
      <c r="P119" s="185"/>
      <c r="Q119" s="185"/>
      <c r="R119" s="185"/>
      <c r="S119" s="185"/>
      <c r="T119" s="18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0" t="s">
        <v>141</v>
      </c>
      <c r="AU119" s="180" t="s">
        <v>83</v>
      </c>
      <c r="AV119" s="13" t="s">
        <v>83</v>
      </c>
      <c r="AW119" s="13" t="s">
        <v>33</v>
      </c>
      <c r="AX119" s="13" t="s">
        <v>81</v>
      </c>
      <c r="AY119" s="180" t="s">
        <v>121</v>
      </c>
    </row>
    <row r="120" spans="1:65" s="2" customFormat="1" ht="12">
      <c r="A120" s="38"/>
      <c r="B120" s="164"/>
      <c r="C120" s="165" t="s">
        <v>9</v>
      </c>
      <c r="D120" s="165" t="s">
        <v>123</v>
      </c>
      <c r="E120" s="166" t="s">
        <v>198</v>
      </c>
      <c r="F120" s="167" t="s">
        <v>199</v>
      </c>
      <c r="G120" s="168" t="s">
        <v>185</v>
      </c>
      <c r="H120" s="169">
        <v>1342.44</v>
      </c>
      <c r="I120" s="170"/>
      <c r="J120" s="171">
        <f>ROUND(I120*H120,1)</f>
        <v>0</v>
      </c>
      <c r="K120" s="167" t="s">
        <v>127</v>
      </c>
      <c r="L120" s="39"/>
      <c r="M120" s="172" t="s">
        <v>3</v>
      </c>
      <c r="N120" s="173" t="s">
        <v>44</v>
      </c>
      <c r="O120" s="72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128</v>
      </c>
      <c r="AT120" s="176" t="s">
        <v>123</v>
      </c>
      <c r="AU120" s="176" t="s">
        <v>83</v>
      </c>
      <c r="AY120" s="19" t="s">
        <v>121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81</v>
      </c>
      <c r="BK120" s="177">
        <f>ROUND(I120*H120,1)</f>
        <v>0</v>
      </c>
      <c r="BL120" s="19" t="s">
        <v>128</v>
      </c>
      <c r="BM120" s="176" t="s">
        <v>200</v>
      </c>
    </row>
    <row r="121" spans="1:51" s="13" customFormat="1" ht="12">
      <c r="A121" s="13"/>
      <c r="B121" s="178"/>
      <c r="C121" s="13"/>
      <c r="D121" s="179" t="s">
        <v>141</v>
      </c>
      <c r="E121" s="180" t="s">
        <v>3</v>
      </c>
      <c r="F121" s="181" t="s">
        <v>201</v>
      </c>
      <c r="G121" s="13"/>
      <c r="H121" s="182">
        <v>1342.44</v>
      </c>
      <c r="I121" s="183"/>
      <c r="J121" s="13"/>
      <c r="K121" s="13"/>
      <c r="L121" s="178"/>
      <c r="M121" s="184"/>
      <c r="N121" s="185"/>
      <c r="O121" s="185"/>
      <c r="P121" s="185"/>
      <c r="Q121" s="185"/>
      <c r="R121" s="185"/>
      <c r="S121" s="185"/>
      <c r="T121" s="18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0" t="s">
        <v>141</v>
      </c>
      <c r="AU121" s="180" t="s">
        <v>83</v>
      </c>
      <c r="AV121" s="13" t="s">
        <v>83</v>
      </c>
      <c r="AW121" s="13" t="s">
        <v>33</v>
      </c>
      <c r="AX121" s="13" t="s">
        <v>81</v>
      </c>
      <c r="AY121" s="180" t="s">
        <v>121</v>
      </c>
    </row>
    <row r="122" spans="1:65" s="2" customFormat="1" ht="12">
      <c r="A122" s="38"/>
      <c r="B122" s="164"/>
      <c r="C122" s="165" t="s">
        <v>202</v>
      </c>
      <c r="D122" s="165" t="s">
        <v>123</v>
      </c>
      <c r="E122" s="166" t="s">
        <v>203</v>
      </c>
      <c r="F122" s="167" t="s">
        <v>204</v>
      </c>
      <c r="G122" s="168" t="s">
        <v>158</v>
      </c>
      <c r="H122" s="169">
        <v>745.8</v>
      </c>
      <c r="I122" s="170"/>
      <c r="J122" s="171">
        <f>ROUND(I122*H122,1)</f>
        <v>0</v>
      </c>
      <c r="K122" s="167" t="s">
        <v>127</v>
      </c>
      <c r="L122" s="39"/>
      <c r="M122" s="172" t="s">
        <v>3</v>
      </c>
      <c r="N122" s="173" t="s">
        <v>44</v>
      </c>
      <c r="O122" s="72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6" t="s">
        <v>128</v>
      </c>
      <c r="AT122" s="176" t="s">
        <v>123</v>
      </c>
      <c r="AU122" s="176" t="s">
        <v>83</v>
      </c>
      <c r="AY122" s="19" t="s">
        <v>121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9" t="s">
        <v>81</v>
      </c>
      <c r="BK122" s="177">
        <f>ROUND(I122*H122,1)</f>
        <v>0</v>
      </c>
      <c r="BL122" s="19" t="s">
        <v>128</v>
      </c>
      <c r="BM122" s="176" t="s">
        <v>205</v>
      </c>
    </row>
    <row r="123" spans="1:65" s="2" customFormat="1" ht="12">
      <c r="A123" s="38"/>
      <c r="B123" s="164"/>
      <c r="C123" s="165" t="s">
        <v>206</v>
      </c>
      <c r="D123" s="165" t="s">
        <v>123</v>
      </c>
      <c r="E123" s="166" t="s">
        <v>207</v>
      </c>
      <c r="F123" s="167" t="s">
        <v>208</v>
      </c>
      <c r="G123" s="168" t="s">
        <v>126</v>
      </c>
      <c r="H123" s="169">
        <v>250</v>
      </c>
      <c r="I123" s="170"/>
      <c r="J123" s="171">
        <f>ROUND(I123*H123,1)</f>
        <v>0</v>
      </c>
      <c r="K123" s="167" t="s">
        <v>127</v>
      </c>
      <c r="L123" s="39"/>
      <c r="M123" s="172" t="s">
        <v>3</v>
      </c>
      <c r="N123" s="173" t="s">
        <v>44</v>
      </c>
      <c r="O123" s="72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6" t="s">
        <v>128</v>
      </c>
      <c r="AT123" s="176" t="s">
        <v>123</v>
      </c>
      <c r="AU123" s="176" t="s">
        <v>83</v>
      </c>
      <c r="AY123" s="19" t="s">
        <v>121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9" t="s">
        <v>81</v>
      </c>
      <c r="BK123" s="177">
        <f>ROUND(I123*H123,1)</f>
        <v>0</v>
      </c>
      <c r="BL123" s="19" t="s">
        <v>128</v>
      </c>
      <c r="BM123" s="176" t="s">
        <v>209</v>
      </c>
    </row>
    <row r="124" spans="1:65" s="2" customFormat="1" ht="16.5" customHeight="1">
      <c r="A124" s="38"/>
      <c r="B124" s="164"/>
      <c r="C124" s="202" t="s">
        <v>210</v>
      </c>
      <c r="D124" s="202" t="s">
        <v>182</v>
      </c>
      <c r="E124" s="203" t="s">
        <v>211</v>
      </c>
      <c r="F124" s="204" t="s">
        <v>212</v>
      </c>
      <c r="G124" s="205" t="s">
        <v>213</v>
      </c>
      <c r="H124" s="206">
        <v>5</v>
      </c>
      <c r="I124" s="207"/>
      <c r="J124" s="208">
        <f>ROUND(I124*H124,1)</f>
        <v>0</v>
      </c>
      <c r="K124" s="204" t="s">
        <v>127</v>
      </c>
      <c r="L124" s="209"/>
      <c r="M124" s="210" t="s">
        <v>3</v>
      </c>
      <c r="N124" s="211" t="s">
        <v>44</v>
      </c>
      <c r="O124" s="72"/>
      <c r="P124" s="174">
        <f>O124*H124</f>
        <v>0</v>
      </c>
      <c r="Q124" s="174">
        <v>0.001</v>
      </c>
      <c r="R124" s="174">
        <f>Q124*H124</f>
        <v>0.005</v>
      </c>
      <c r="S124" s="174">
        <v>0</v>
      </c>
      <c r="T124" s="17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6" t="s">
        <v>161</v>
      </c>
      <c r="AT124" s="176" t="s">
        <v>182</v>
      </c>
      <c r="AU124" s="176" t="s">
        <v>83</v>
      </c>
      <c r="AY124" s="19" t="s">
        <v>121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9" t="s">
        <v>81</v>
      </c>
      <c r="BK124" s="177">
        <f>ROUND(I124*H124,1)</f>
        <v>0</v>
      </c>
      <c r="BL124" s="19" t="s">
        <v>128</v>
      </c>
      <c r="BM124" s="176" t="s">
        <v>214</v>
      </c>
    </row>
    <row r="125" spans="1:51" s="13" customFormat="1" ht="12">
      <c r="A125" s="13"/>
      <c r="B125" s="178"/>
      <c r="C125" s="13"/>
      <c r="D125" s="179" t="s">
        <v>141</v>
      </c>
      <c r="E125" s="13"/>
      <c r="F125" s="181" t="s">
        <v>215</v>
      </c>
      <c r="G125" s="13"/>
      <c r="H125" s="182">
        <v>5</v>
      </c>
      <c r="I125" s="183"/>
      <c r="J125" s="13"/>
      <c r="K125" s="13"/>
      <c r="L125" s="178"/>
      <c r="M125" s="184"/>
      <c r="N125" s="185"/>
      <c r="O125" s="185"/>
      <c r="P125" s="185"/>
      <c r="Q125" s="185"/>
      <c r="R125" s="185"/>
      <c r="S125" s="185"/>
      <c r="T125" s="18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0" t="s">
        <v>141</v>
      </c>
      <c r="AU125" s="180" t="s">
        <v>83</v>
      </c>
      <c r="AV125" s="13" t="s">
        <v>83</v>
      </c>
      <c r="AW125" s="13" t="s">
        <v>4</v>
      </c>
      <c r="AX125" s="13" t="s">
        <v>81</v>
      </c>
      <c r="AY125" s="180" t="s">
        <v>121</v>
      </c>
    </row>
    <row r="126" spans="1:65" s="2" customFormat="1" ht="21.75" customHeight="1">
      <c r="A126" s="38"/>
      <c r="B126" s="164"/>
      <c r="C126" s="165" t="s">
        <v>216</v>
      </c>
      <c r="D126" s="165" t="s">
        <v>123</v>
      </c>
      <c r="E126" s="166" t="s">
        <v>217</v>
      </c>
      <c r="F126" s="167" t="s">
        <v>218</v>
      </c>
      <c r="G126" s="168" t="s">
        <v>126</v>
      </c>
      <c r="H126" s="169">
        <v>250</v>
      </c>
      <c r="I126" s="170"/>
      <c r="J126" s="171">
        <f>ROUND(I126*H126,1)</f>
        <v>0</v>
      </c>
      <c r="K126" s="167" t="s">
        <v>127</v>
      </c>
      <c r="L126" s="39"/>
      <c r="M126" s="172" t="s">
        <v>3</v>
      </c>
      <c r="N126" s="173" t="s">
        <v>44</v>
      </c>
      <c r="O126" s="72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76" t="s">
        <v>128</v>
      </c>
      <c r="AT126" s="176" t="s">
        <v>123</v>
      </c>
      <c r="AU126" s="176" t="s">
        <v>83</v>
      </c>
      <c r="AY126" s="19" t="s">
        <v>121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9" t="s">
        <v>81</v>
      </c>
      <c r="BK126" s="177">
        <f>ROUND(I126*H126,1)</f>
        <v>0</v>
      </c>
      <c r="BL126" s="19" t="s">
        <v>128</v>
      </c>
      <c r="BM126" s="176" t="s">
        <v>219</v>
      </c>
    </row>
    <row r="127" spans="1:65" s="2" customFormat="1" ht="16.5" customHeight="1">
      <c r="A127" s="38"/>
      <c r="B127" s="164"/>
      <c r="C127" s="202" t="s">
        <v>220</v>
      </c>
      <c r="D127" s="202" t="s">
        <v>182</v>
      </c>
      <c r="E127" s="203" t="s">
        <v>221</v>
      </c>
      <c r="F127" s="204" t="s">
        <v>222</v>
      </c>
      <c r="G127" s="205" t="s">
        <v>158</v>
      </c>
      <c r="H127" s="206">
        <v>14.5</v>
      </c>
      <c r="I127" s="207"/>
      <c r="J127" s="208">
        <f>ROUND(I127*H127,1)</f>
        <v>0</v>
      </c>
      <c r="K127" s="204" t="s">
        <v>127</v>
      </c>
      <c r="L127" s="209"/>
      <c r="M127" s="210" t="s">
        <v>3</v>
      </c>
      <c r="N127" s="211" t="s">
        <v>44</v>
      </c>
      <c r="O127" s="72"/>
      <c r="P127" s="174">
        <f>O127*H127</f>
        <v>0</v>
      </c>
      <c r="Q127" s="174">
        <v>0.21</v>
      </c>
      <c r="R127" s="174">
        <f>Q127*H127</f>
        <v>3.045</v>
      </c>
      <c r="S127" s="174">
        <v>0</v>
      </c>
      <c r="T127" s="17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6" t="s">
        <v>161</v>
      </c>
      <c r="AT127" s="176" t="s">
        <v>182</v>
      </c>
      <c r="AU127" s="176" t="s">
        <v>83</v>
      </c>
      <c r="AY127" s="19" t="s">
        <v>121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9" t="s">
        <v>81</v>
      </c>
      <c r="BK127" s="177">
        <f>ROUND(I127*H127,1)</f>
        <v>0</v>
      </c>
      <c r="BL127" s="19" t="s">
        <v>128</v>
      </c>
      <c r="BM127" s="176" t="s">
        <v>223</v>
      </c>
    </row>
    <row r="128" spans="1:51" s="13" customFormat="1" ht="12">
      <c r="A128" s="13"/>
      <c r="B128" s="178"/>
      <c r="C128" s="13"/>
      <c r="D128" s="179" t="s">
        <v>141</v>
      </c>
      <c r="E128" s="13"/>
      <c r="F128" s="181" t="s">
        <v>224</v>
      </c>
      <c r="G128" s="13"/>
      <c r="H128" s="182">
        <v>14.5</v>
      </c>
      <c r="I128" s="183"/>
      <c r="J128" s="13"/>
      <c r="K128" s="13"/>
      <c r="L128" s="178"/>
      <c r="M128" s="184"/>
      <c r="N128" s="185"/>
      <c r="O128" s="185"/>
      <c r="P128" s="185"/>
      <c r="Q128" s="185"/>
      <c r="R128" s="185"/>
      <c r="S128" s="185"/>
      <c r="T128" s="18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0" t="s">
        <v>141</v>
      </c>
      <c r="AU128" s="180" t="s">
        <v>83</v>
      </c>
      <c r="AV128" s="13" t="s">
        <v>83</v>
      </c>
      <c r="AW128" s="13" t="s">
        <v>4</v>
      </c>
      <c r="AX128" s="13" t="s">
        <v>81</v>
      </c>
      <c r="AY128" s="180" t="s">
        <v>121</v>
      </c>
    </row>
    <row r="129" spans="1:65" s="2" customFormat="1" ht="12">
      <c r="A129" s="38"/>
      <c r="B129" s="164"/>
      <c r="C129" s="165" t="s">
        <v>8</v>
      </c>
      <c r="D129" s="165" t="s">
        <v>123</v>
      </c>
      <c r="E129" s="166" t="s">
        <v>225</v>
      </c>
      <c r="F129" s="167" t="s">
        <v>226</v>
      </c>
      <c r="G129" s="168" t="s">
        <v>126</v>
      </c>
      <c r="H129" s="169">
        <v>250</v>
      </c>
      <c r="I129" s="170"/>
      <c r="J129" s="171">
        <f>ROUND(I129*H129,1)</f>
        <v>0</v>
      </c>
      <c r="K129" s="167" t="s">
        <v>127</v>
      </c>
      <c r="L129" s="39"/>
      <c r="M129" s="172" t="s">
        <v>3</v>
      </c>
      <c r="N129" s="173" t="s">
        <v>44</v>
      </c>
      <c r="O129" s="72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128</v>
      </c>
      <c r="AT129" s="176" t="s">
        <v>123</v>
      </c>
      <c r="AU129" s="176" t="s">
        <v>83</v>
      </c>
      <c r="AY129" s="19" t="s">
        <v>121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81</v>
      </c>
      <c r="BK129" s="177">
        <f>ROUND(I129*H129,1)</f>
        <v>0</v>
      </c>
      <c r="BL129" s="19" t="s">
        <v>128</v>
      </c>
      <c r="BM129" s="176" t="s">
        <v>227</v>
      </c>
    </row>
    <row r="130" spans="1:65" s="2" customFormat="1" ht="12">
      <c r="A130" s="38"/>
      <c r="B130" s="164"/>
      <c r="C130" s="165" t="s">
        <v>228</v>
      </c>
      <c r="D130" s="165" t="s">
        <v>123</v>
      </c>
      <c r="E130" s="166" t="s">
        <v>229</v>
      </c>
      <c r="F130" s="167" t="s">
        <v>230</v>
      </c>
      <c r="G130" s="168" t="s">
        <v>126</v>
      </c>
      <c r="H130" s="169">
        <v>250</v>
      </c>
      <c r="I130" s="170"/>
      <c r="J130" s="171">
        <f>ROUND(I130*H130,1)</f>
        <v>0</v>
      </c>
      <c r="K130" s="167" t="s">
        <v>127</v>
      </c>
      <c r="L130" s="39"/>
      <c r="M130" s="172" t="s">
        <v>3</v>
      </c>
      <c r="N130" s="173" t="s">
        <v>44</v>
      </c>
      <c r="O130" s="72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6" t="s">
        <v>128</v>
      </c>
      <c r="AT130" s="176" t="s">
        <v>123</v>
      </c>
      <c r="AU130" s="176" t="s">
        <v>83</v>
      </c>
      <c r="AY130" s="19" t="s">
        <v>121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9" t="s">
        <v>81</v>
      </c>
      <c r="BK130" s="177">
        <f>ROUND(I130*H130,1)</f>
        <v>0</v>
      </c>
      <c r="BL130" s="19" t="s">
        <v>128</v>
      </c>
      <c r="BM130" s="176" t="s">
        <v>231</v>
      </c>
    </row>
    <row r="131" spans="1:65" s="2" customFormat="1" ht="21.75" customHeight="1">
      <c r="A131" s="38"/>
      <c r="B131" s="164"/>
      <c r="C131" s="165" t="s">
        <v>142</v>
      </c>
      <c r="D131" s="165" t="s">
        <v>123</v>
      </c>
      <c r="E131" s="166" t="s">
        <v>232</v>
      </c>
      <c r="F131" s="167" t="s">
        <v>233</v>
      </c>
      <c r="G131" s="168" t="s">
        <v>126</v>
      </c>
      <c r="H131" s="169">
        <v>100</v>
      </c>
      <c r="I131" s="170"/>
      <c r="J131" s="171">
        <f>ROUND(I131*H131,1)</f>
        <v>0</v>
      </c>
      <c r="K131" s="167" t="s">
        <v>127</v>
      </c>
      <c r="L131" s="39"/>
      <c r="M131" s="172" t="s">
        <v>3</v>
      </c>
      <c r="N131" s="173" t="s">
        <v>44</v>
      </c>
      <c r="O131" s="72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6" t="s">
        <v>128</v>
      </c>
      <c r="AT131" s="176" t="s">
        <v>123</v>
      </c>
      <c r="AU131" s="176" t="s">
        <v>83</v>
      </c>
      <c r="AY131" s="19" t="s">
        <v>121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9" t="s">
        <v>81</v>
      </c>
      <c r="BK131" s="177">
        <f>ROUND(I131*H131,1)</f>
        <v>0</v>
      </c>
      <c r="BL131" s="19" t="s">
        <v>128</v>
      </c>
      <c r="BM131" s="176" t="s">
        <v>234</v>
      </c>
    </row>
    <row r="132" spans="1:65" s="2" customFormat="1" ht="16.5" customHeight="1">
      <c r="A132" s="38"/>
      <c r="B132" s="164"/>
      <c r="C132" s="202" t="s">
        <v>235</v>
      </c>
      <c r="D132" s="202" t="s">
        <v>182</v>
      </c>
      <c r="E132" s="203" t="s">
        <v>236</v>
      </c>
      <c r="F132" s="204" t="s">
        <v>237</v>
      </c>
      <c r="G132" s="205" t="s">
        <v>126</v>
      </c>
      <c r="H132" s="206">
        <v>100</v>
      </c>
      <c r="I132" s="207"/>
      <c r="J132" s="208">
        <f>ROUND(I132*H132,1)</f>
        <v>0</v>
      </c>
      <c r="K132" s="204" t="s">
        <v>127</v>
      </c>
      <c r="L132" s="209"/>
      <c r="M132" s="210" t="s">
        <v>3</v>
      </c>
      <c r="N132" s="211" t="s">
        <v>44</v>
      </c>
      <c r="O132" s="72"/>
      <c r="P132" s="174">
        <f>O132*H132</f>
        <v>0</v>
      </c>
      <c r="Q132" s="174">
        <v>0.0002</v>
      </c>
      <c r="R132" s="174">
        <f>Q132*H132</f>
        <v>0.02</v>
      </c>
      <c r="S132" s="174">
        <v>0</v>
      </c>
      <c r="T132" s="17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6" t="s">
        <v>161</v>
      </c>
      <c r="AT132" s="176" t="s">
        <v>182</v>
      </c>
      <c r="AU132" s="176" t="s">
        <v>83</v>
      </c>
      <c r="AY132" s="19" t="s">
        <v>121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9" t="s">
        <v>81</v>
      </c>
      <c r="BK132" s="177">
        <f>ROUND(I132*H132,1)</f>
        <v>0</v>
      </c>
      <c r="BL132" s="19" t="s">
        <v>128</v>
      </c>
      <c r="BM132" s="176" t="s">
        <v>238</v>
      </c>
    </row>
    <row r="133" spans="1:65" s="2" customFormat="1" ht="16.5" customHeight="1">
      <c r="A133" s="38"/>
      <c r="B133" s="164"/>
      <c r="C133" s="165" t="s">
        <v>239</v>
      </c>
      <c r="D133" s="165" t="s">
        <v>123</v>
      </c>
      <c r="E133" s="166" t="s">
        <v>240</v>
      </c>
      <c r="F133" s="167" t="s">
        <v>241</v>
      </c>
      <c r="G133" s="168" t="s">
        <v>126</v>
      </c>
      <c r="H133" s="169">
        <v>100</v>
      </c>
      <c r="I133" s="170"/>
      <c r="J133" s="171">
        <f>ROUND(I133*H133,1)</f>
        <v>0</v>
      </c>
      <c r="K133" s="167" t="s">
        <v>127</v>
      </c>
      <c r="L133" s="39"/>
      <c r="M133" s="172" t="s">
        <v>3</v>
      </c>
      <c r="N133" s="173" t="s">
        <v>44</v>
      </c>
      <c r="O133" s="72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128</v>
      </c>
      <c r="AT133" s="176" t="s">
        <v>123</v>
      </c>
      <c r="AU133" s="176" t="s">
        <v>83</v>
      </c>
      <c r="AY133" s="19" t="s">
        <v>121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81</v>
      </c>
      <c r="BK133" s="177">
        <f>ROUND(I133*H133,1)</f>
        <v>0</v>
      </c>
      <c r="BL133" s="19" t="s">
        <v>128</v>
      </c>
      <c r="BM133" s="176" t="s">
        <v>242</v>
      </c>
    </row>
    <row r="134" spans="1:65" s="2" customFormat="1" ht="16.5" customHeight="1">
      <c r="A134" s="38"/>
      <c r="B134" s="164"/>
      <c r="C134" s="202" t="s">
        <v>243</v>
      </c>
      <c r="D134" s="202" t="s">
        <v>182</v>
      </c>
      <c r="E134" s="203" t="s">
        <v>244</v>
      </c>
      <c r="F134" s="204" t="s">
        <v>245</v>
      </c>
      <c r="G134" s="205" t="s">
        <v>158</v>
      </c>
      <c r="H134" s="206">
        <v>10.3</v>
      </c>
      <c r="I134" s="207"/>
      <c r="J134" s="208">
        <f>ROUND(I134*H134,1)</f>
        <v>0</v>
      </c>
      <c r="K134" s="204" t="s">
        <v>127</v>
      </c>
      <c r="L134" s="209"/>
      <c r="M134" s="210" t="s">
        <v>3</v>
      </c>
      <c r="N134" s="211" t="s">
        <v>44</v>
      </c>
      <c r="O134" s="72"/>
      <c r="P134" s="174">
        <f>O134*H134</f>
        <v>0</v>
      </c>
      <c r="Q134" s="174">
        <v>0.2</v>
      </c>
      <c r="R134" s="174">
        <f>Q134*H134</f>
        <v>2.06</v>
      </c>
      <c r="S134" s="174">
        <v>0</v>
      </c>
      <c r="T134" s="17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76" t="s">
        <v>161</v>
      </c>
      <c r="AT134" s="176" t="s">
        <v>182</v>
      </c>
      <c r="AU134" s="176" t="s">
        <v>83</v>
      </c>
      <c r="AY134" s="19" t="s">
        <v>121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9" t="s">
        <v>81</v>
      </c>
      <c r="BK134" s="177">
        <f>ROUND(I134*H134,1)</f>
        <v>0</v>
      </c>
      <c r="BL134" s="19" t="s">
        <v>128</v>
      </c>
      <c r="BM134" s="176" t="s">
        <v>246</v>
      </c>
    </row>
    <row r="135" spans="1:51" s="13" customFormat="1" ht="12">
      <c r="A135" s="13"/>
      <c r="B135" s="178"/>
      <c r="C135" s="13"/>
      <c r="D135" s="179" t="s">
        <v>141</v>
      </c>
      <c r="E135" s="13"/>
      <c r="F135" s="181" t="s">
        <v>247</v>
      </c>
      <c r="G135" s="13"/>
      <c r="H135" s="182">
        <v>10.3</v>
      </c>
      <c r="I135" s="183"/>
      <c r="J135" s="13"/>
      <c r="K135" s="13"/>
      <c r="L135" s="178"/>
      <c r="M135" s="184"/>
      <c r="N135" s="185"/>
      <c r="O135" s="185"/>
      <c r="P135" s="185"/>
      <c r="Q135" s="185"/>
      <c r="R135" s="185"/>
      <c r="S135" s="185"/>
      <c r="T135" s="18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0" t="s">
        <v>141</v>
      </c>
      <c r="AU135" s="180" t="s">
        <v>83</v>
      </c>
      <c r="AV135" s="13" t="s">
        <v>83</v>
      </c>
      <c r="AW135" s="13" t="s">
        <v>4</v>
      </c>
      <c r="AX135" s="13" t="s">
        <v>81</v>
      </c>
      <c r="AY135" s="180" t="s">
        <v>121</v>
      </c>
    </row>
    <row r="136" spans="1:65" s="2" customFormat="1" ht="21.75" customHeight="1">
      <c r="A136" s="38"/>
      <c r="B136" s="164"/>
      <c r="C136" s="165" t="s">
        <v>248</v>
      </c>
      <c r="D136" s="165" t="s">
        <v>123</v>
      </c>
      <c r="E136" s="166" t="s">
        <v>249</v>
      </c>
      <c r="F136" s="167" t="s">
        <v>250</v>
      </c>
      <c r="G136" s="168" t="s">
        <v>132</v>
      </c>
      <c r="H136" s="169">
        <v>275</v>
      </c>
      <c r="I136" s="170"/>
      <c r="J136" s="171">
        <f>ROUND(I136*H136,1)</f>
        <v>0</v>
      </c>
      <c r="K136" s="167" t="s">
        <v>3</v>
      </c>
      <c r="L136" s="39"/>
      <c r="M136" s="172" t="s">
        <v>3</v>
      </c>
      <c r="N136" s="173" t="s">
        <v>44</v>
      </c>
      <c r="O136" s="72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6" t="s">
        <v>128</v>
      </c>
      <c r="AT136" s="176" t="s">
        <v>123</v>
      </c>
      <c r="AU136" s="176" t="s">
        <v>83</v>
      </c>
      <c r="AY136" s="19" t="s">
        <v>121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9" t="s">
        <v>81</v>
      </c>
      <c r="BK136" s="177">
        <f>ROUND(I136*H136,1)</f>
        <v>0</v>
      </c>
      <c r="BL136" s="19" t="s">
        <v>128</v>
      </c>
      <c r="BM136" s="176" t="s">
        <v>251</v>
      </c>
    </row>
    <row r="137" spans="1:51" s="15" customFormat="1" ht="12">
      <c r="A137" s="15"/>
      <c r="B137" s="195"/>
      <c r="C137" s="15"/>
      <c r="D137" s="179" t="s">
        <v>141</v>
      </c>
      <c r="E137" s="196" t="s">
        <v>3</v>
      </c>
      <c r="F137" s="197" t="s">
        <v>252</v>
      </c>
      <c r="G137" s="15"/>
      <c r="H137" s="196" t="s">
        <v>3</v>
      </c>
      <c r="I137" s="198"/>
      <c r="J137" s="15"/>
      <c r="K137" s="15"/>
      <c r="L137" s="195"/>
      <c r="M137" s="199"/>
      <c r="N137" s="200"/>
      <c r="O137" s="200"/>
      <c r="P137" s="200"/>
      <c r="Q137" s="200"/>
      <c r="R137" s="200"/>
      <c r="S137" s="200"/>
      <c r="T137" s="20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196" t="s">
        <v>141</v>
      </c>
      <c r="AU137" s="196" t="s">
        <v>83</v>
      </c>
      <c r="AV137" s="15" t="s">
        <v>81</v>
      </c>
      <c r="AW137" s="15" t="s">
        <v>33</v>
      </c>
      <c r="AX137" s="15" t="s">
        <v>73</v>
      </c>
      <c r="AY137" s="196" t="s">
        <v>121</v>
      </c>
    </row>
    <row r="138" spans="1:51" s="13" customFormat="1" ht="12">
      <c r="A138" s="13"/>
      <c r="B138" s="178"/>
      <c r="C138" s="13"/>
      <c r="D138" s="179" t="s">
        <v>141</v>
      </c>
      <c r="E138" s="180" t="s">
        <v>3</v>
      </c>
      <c r="F138" s="181" t="s">
        <v>253</v>
      </c>
      <c r="G138" s="13"/>
      <c r="H138" s="182">
        <v>275</v>
      </c>
      <c r="I138" s="183"/>
      <c r="J138" s="13"/>
      <c r="K138" s="13"/>
      <c r="L138" s="178"/>
      <c r="M138" s="184"/>
      <c r="N138" s="185"/>
      <c r="O138" s="185"/>
      <c r="P138" s="185"/>
      <c r="Q138" s="185"/>
      <c r="R138" s="185"/>
      <c r="S138" s="185"/>
      <c r="T138" s="18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0" t="s">
        <v>141</v>
      </c>
      <c r="AU138" s="180" t="s">
        <v>83</v>
      </c>
      <c r="AV138" s="13" t="s">
        <v>83</v>
      </c>
      <c r="AW138" s="13" t="s">
        <v>33</v>
      </c>
      <c r="AX138" s="13" t="s">
        <v>81</v>
      </c>
      <c r="AY138" s="180" t="s">
        <v>121</v>
      </c>
    </row>
    <row r="139" spans="1:65" s="2" customFormat="1" ht="16.5" customHeight="1">
      <c r="A139" s="38"/>
      <c r="B139" s="164"/>
      <c r="C139" s="202" t="s">
        <v>254</v>
      </c>
      <c r="D139" s="202" t="s">
        <v>182</v>
      </c>
      <c r="E139" s="203" t="s">
        <v>255</v>
      </c>
      <c r="F139" s="204" t="s">
        <v>256</v>
      </c>
      <c r="G139" s="205" t="s">
        <v>132</v>
      </c>
      <c r="H139" s="206">
        <v>275</v>
      </c>
      <c r="I139" s="207"/>
      <c r="J139" s="208">
        <f>ROUND(I139*H139,1)</f>
        <v>0</v>
      </c>
      <c r="K139" s="204" t="s">
        <v>3</v>
      </c>
      <c r="L139" s="209"/>
      <c r="M139" s="210" t="s">
        <v>3</v>
      </c>
      <c r="N139" s="211" t="s">
        <v>44</v>
      </c>
      <c r="O139" s="72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6" t="s">
        <v>161</v>
      </c>
      <c r="AT139" s="176" t="s">
        <v>182</v>
      </c>
      <c r="AU139" s="176" t="s">
        <v>83</v>
      </c>
      <c r="AY139" s="19" t="s">
        <v>121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9" t="s">
        <v>81</v>
      </c>
      <c r="BK139" s="177">
        <f>ROUND(I139*H139,1)</f>
        <v>0</v>
      </c>
      <c r="BL139" s="19" t="s">
        <v>128</v>
      </c>
      <c r="BM139" s="176" t="s">
        <v>257</v>
      </c>
    </row>
    <row r="140" spans="1:65" s="2" customFormat="1" ht="33" customHeight="1">
      <c r="A140" s="38"/>
      <c r="B140" s="164"/>
      <c r="C140" s="165" t="s">
        <v>258</v>
      </c>
      <c r="D140" s="165" t="s">
        <v>123</v>
      </c>
      <c r="E140" s="166" t="s">
        <v>259</v>
      </c>
      <c r="F140" s="167" t="s">
        <v>260</v>
      </c>
      <c r="G140" s="168" t="s">
        <v>132</v>
      </c>
      <c r="H140" s="169">
        <v>6</v>
      </c>
      <c r="I140" s="170"/>
      <c r="J140" s="171">
        <f>ROUND(I140*H140,1)</f>
        <v>0</v>
      </c>
      <c r="K140" s="167" t="s">
        <v>3</v>
      </c>
      <c r="L140" s="39"/>
      <c r="M140" s="172" t="s">
        <v>3</v>
      </c>
      <c r="N140" s="173" t="s">
        <v>44</v>
      </c>
      <c r="O140" s="72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6" t="s">
        <v>128</v>
      </c>
      <c r="AT140" s="176" t="s">
        <v>123</v>
      </c>
      <c r="AU140" s="176" t="s">
        <v>83</v>
      </c>
      <c r="AY140" s="19" t="s">
        <v>121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9" t="s">
        <v>81</v>
      </c>
      <c r="BK140" s="177">
        <f>ROUND(I140*H140,1)</f>
        <v>0</v>
      </c>
      <c r="BL140" s="19" t="s">
        <v>128</v>
      </c>
      <c r="BM140" s="176" t="s">
        <v>261</v>
      </c>
    </row>
    <row r="141" spans="1:65" s="2" customFormat="1" ht="16.5" customHeight="1">
      <c r="A141" s="38"/>
      <c r="B141" s="164"/>
      <c r="C141" s="165" t="s">
        <v>262</v>
      </c>
      <c r="D141" s="165" t="s">
        <v>123</v>
      </c>
      <c r="E141" s="166" t="s">
        <v>263</v>
      </c>
      <c r="F141" s="167" t="s">
        <v>264</v>
      </c>
      <c r="G141" s="168" t="s">
        <v>265</v>
      </c>
      <c r="H141" s="169">
        <v>1</v>
      </c>
      <c r="I141" s="170"/>
      <c r="J141" s="171">
        <f>ROUND(I141*H141,1)</f>
        <v>0</v>
      </c>
      <c r="K141" s="167" t="s">
        <v>3</v>
      </c>
      <c r="L141" s="39"/>
      <c r="M141" s="172" t="s">
        <v>3</v>
      </c>
      <c r="N141" s="173" t="s">
        <v>44</v>
      </c>
      <c r="O141" s="72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6" t="s">
        <v>128</v>
      </c>
      <c r="AT141" s="176" t="s">
        <v>123</v>
      </c>
      <c r="AU141" s="176" t="s">
        <v>83</v>
      </c>
      <c r="AY141" s="19" t="s">
        <v>121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9" t="s">
        <v>81</v>
      </c>
      <c r="BK141" s="177">
        <f>ROUND(I141*H141,1)</f>
        <v>0</v>
      </c>
      <c r="BL141" s="19" t="s">
        <v>128</v>
      </c>
      <c r="BM141" s="176" t="s">
        <v>266</v>
      </c>
    </row>
    <row r="142" spans="1:63" s="12" customFormat="1" ht="22.8" customHeight="1">
      <c r="A142" s="12"/>
      <c r="B142" s="151"/>
      <c r="C142" s="12"/>
      <c r="D142" s="152" t="s">
        <v>72</v>
      </c>
      <c r="E142" s="162" t="s">
        <v>145</v>
      </c>
      <c r="F142" s="162" t="s">
        <v>267</v>
      </c>
      <c r="G142" s="12"/>
      <c r="H142" s="12"/>
      <c r="I142" s="154"/>
      <c r="J142" s="163">
        <f>BK142</f>
        <v>0</v>
      </c>
      <c r="K142" s="12"/>
      <c r="L142" s="151"/>
      <c r="M142" s="156"/>
      <c r="N142" s="157"/>
      <c r="O142" s="157"/>
      <c r="P142" s="158">
        <f>SUM(P143:P191)</f>
        <v>0</v>
      </c>
      <c r="Q142" s="157"/>
      <c r="R142" s="158">
        <f>SUM(R143:R191)</f>
        <v>699.2906</v>
      </c>
      <c r="S142" s="157"/>
      <c r="T142" s="159">
        <f>SUM(T143:T191)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2" t="s">
        <v>81</v>
      </c>
      <c r="AT142" s="160" t="s">
        <v>72</v>
      </c>
      <c r="AU142" s="160" t="s">
        <v>81</v>
      </c>
      <c r="AY142" s="152" t="s">
        <v>121</v>
      </c>
      <c r="BK142" s="161">
        <f>SUM(BK143:BK191)</f>
        <v>0</v>
      </c>
    </row>
    <row r="143" spans="1:65" s="2" customFormat="1" ht="16.5" customHeight="1">
      <c r="A143" s="38"/>
      <c r="B143" s="164"/>
      <c r="C143" s="165" t="s">
        <v>268</v>
      </c>
      <c r="D143" s="165" t="s">
        <v>123</v>
      </c>
      <c r="E143" s="166" t="s">
        <v>269</v>
      </c>
      <c r="F143" s="167" t="s">
        <v>270</v>
      </c>
      <c r="G143" s="168" t="s">
        <v>126</v>
      </c>
      <c r="H143" s="169">
        <v>461</v>
      </c>
      <c r="I143" s="170"/>
      <c r="J143" s="171">
        <f>ROUND(I143*H143,1)</f>
        <v>0</v>
      </c>
      <c r="K143" s="167" t="s">
        <v>127</v>
      </c>
      <c r="L143" s="39"/>
      <c r="M143" s="172" t="s">
        <v>3</v>
      </c>
      <c r="N143" s="173" t="s">
        <v>44</v>
      </c>
      <c r="O143" s="72"/>
      <c r="P143" s="174">
        <f>O143*H143</f>
        <v>0</v>
      </c>
      <c r="Q143" s="174">
        <v>0.345</v>
      </c>
      <c r="R143" s="174">
        <f>Q143*H143</f>
        <v>159.045</v>
      </c>
      <c r="S143" s="174">
        <v>0</v>
      </c>
      <c r="T143" s="17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76" t="s">
        <v>128</v>
      </c>
      <c r="AT143" s="176" t="s">
        <v>123</v>
      </c>
      <c r="AU143" s="176" t="s">
        <v>83</v>
      </c>
      <c r="AY143" s="19" t="s">
        <v>121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9" t="s">
        <v>81</v>
      </c>
      <c r="BK143" s="177">
        <f>ROUND(I143*H143,1)</f>
        <v>0</v>
      </c>
      <c r="BL143" s="19" t="s">
        <v>128</v>
      </c>
      <c r="BM143" s="176" t="s">
        <v>271</v>
      </c>
    </row>
    <row r="144" spans="1:51" s="15" customFormat="1" ht="12">
      <c r="A144" s="15"/>
      <c r="B144" s="195"/>
      <c r="C144" s="15"/>
      <c r="D144" s="179" t="s">
        <v>141</v>
      </c>
      <c r="E144" s="196" t="s">
        <v>3</v>
      </c>
      <c r="F144" s="197" t="s">
        <v>272</v>
      </c>
      <c r="G144" s="15"/>
      <c r="H144" s="196" t="s">
        <v>3</v>
      </c>
      <c r="I144" s="198"/>
      <c r="J144" s="15"/>
      <c r="K144" s="15"/>
      <c r="L144" s="195"/>
      <c r="M144" s="199"/>
      <c r="N144" s="200"/>
      <c r="O144" s="200"/>
      <c r="P144" s="200"/>
      <c r="Q144" s="200"/>
      <c r="R144" s="200"/>
      <c r="S144" s="200"/>
      <c r="T144" s="20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196" t="s">
        <v>141</v>
      </c>
      <c r="AU144" s="196" t="s">
        <v>83</v>
      </c>
      <c r="AV144" s="15" t="s">
        <v>81</v>
      </c>
      <c r="AW144" s="15" t="s">
        <v>33</v>
      </c>
      <c r="AX144" s="15" t="s">
        <v>73</v>
      </c>
      <c r="AY144" s="196" t="s">
        <v>121</v>
      </c>
    </row>
    <row r="145" spans="1:51" s="13" customFormat="1" ht="12">
      <c r="A145" s="13"/>
      <c r="B145" s="178"/>
      <c r="C145" s="13"/>
      <c r="D145" s="179" t="s">
        <v>141</v>
      </c>
      <c r="E145" s="180" t="s">
        <v>3</v>
      </c>
      <c r="F145" s="181" t="s">
        <v>273</v>
      </c>
      <c r="G145" s="13"/>
      <c r="H145" s="182">
        <v>461</v>
      </c>
      <c r="I145" s="183"/>
      <c r="J145" s="13"/>
      <c r="K145" s="13"/>
      <c r="L145" s="178"/>
      <c r="M145" s="184"/>
      <c r="N145" s="185"/>
      <c r="O145" s="185"/>
      <c r="P145" s="185"/>
      <c r="Q145" s="185"/>
      <c r="R145" s="185"/>
      <c r="S145" s="185"/>
      <c r="T145" s="1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0" t="s">
        <v>141</v>
      </c>
      <c r="AU145" s="180" t="s">
        <v>83</v>
      </c>
      <c r="AV145" s="13" t="s">
        <v>83</v>
      </c>
      <c r="AW145" s="13" t="s">
        <v>33</v>
      </c>
      <c r="AX145" s="13" t="s">
        <v>81</v>
      </c>
      <c r="AY145" s="180" t="s">
        <v>121</v>
      </c>
    </row>
    <row r="146" spans="1:65" s="2" customFormat="1" ht="16.5" customHeight="1">
      <c r="A146" s="38"/>
      <c r="B146" s="164"/>
      <c r="C146" s="165" t="s">
        <v>274</v>
      </c>
      <c r="D146" s="165" t="s">
        <v>123</v>
      </c>
      <c r="E146" s="166" t="s">
        <v>275</v>
      </c>
      <c r="F146" s="167" t="s">
        <v>276</v>
      </c>
      <c r="G146" s="168" t="s">
        <v>126</v>
      </c>
      <c r="H146" s="169">
        <v>484</v>
      </c>
      <c r="I146" s="170"/>
      <c r="J146" s="171">
        <f>ROUND(I146*H146,1)</f>
        <v>0</v>
      </c>
      <c r="K146" s="167" t="s">
        <v>127</v>
      </c>
      <c r="L146" s="39"/>
      <c r="M146" s="172" t="s">
        <v>3</v>
      </c>
      <c r="N146" s="173" t="s">
        <v>44</v>
      </c>
      <c r="O146" s="72"/>
      <c r="P146" s="174">
        <f>O146*H146</f>
        <v>0</v>
      </c>
      <c r="Q146" s="174">
        <v>0.46</v>
      </c>
      <c r="R146" s="174">
        <f>Q146*H146</f>
        <v>222.64000000000001</v>
      </c>
      <c r="S146" s="174">
        <v>0</v>
      </c>
      <c r="T146" s="17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6" t="s">
        <v>128</v>
      </c>
      <c r="AT146" s="176" t="s">
        <v>123</v>
      </c>
      <c r="AU146" s="176" t="s">
        <v>83</v>
      </c>
      <c r="AY146" s="19" t="s">
        <v>121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9" t="s">
        <v>81</v>
      </c>
      <c r="BK146" s="177">
        <f>ROUND(I146*H146,1)</f>
        <v>0</v>
      </c>
      <c r="BL146" s="19" t="s">
        <v>128</v>
      </c>
      <c r="BM146" s="176" t="s">
        <v>277</v>
      </c>
    </row>
    <row r="147" spans="1:51" s="15" customFormat="1" ht="12">
      <c r="A147" s="15"/>
      <c r="B147" s="195"/>
      <c r="C147" s="15"/>
      <c r="D147" s="179" t="s">
        <v>141</v>
      </c>
      <c r="E147" s="196" t="s">
        <v>3</v>
      </c>
      <c r="F147" s="197" t="s">
        <v>278</v>
      </c>
      <c r="G147" s="15"/>
      <c r="H147" s="196" t="s">
        <v>3</v>
      </c>
      <c r="I147" s="198"/>
      <c r="J147" s="15"/>
      <c r="K147" s="15"/>
      <c r="L147" s="195"/>
      <c r="M147" s="199"/>
      <c r="N147" s="200"/>
      <c r="O147" s="200"/>
      <c r="P147" s="200"/>
      <c r="Q147" s="200"/>
      <c r="R147" s="200"/>
      <c r="S147" s="200"/>
      <c r="T147" s="20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196" t="s">
        <v>141</v>
      </c>
      <c r="AU147" s="196" t="s">
        <v>83</v>
      </c>
      <c r="AV147" s="15" t="s">
        <v>81</v>
      </c>
      <c r="AW147" s="15" t="s">
        <v>33</v>
      </c>
      <c r="AX147" s="15" t="s">
        <v>73</v>
      </c>
      <c r="AY147" s="196" t="s">
        <v>121</v>
      </c>
    </row>
    <row r="148" spans="1:51" s="13" customFormat="1" ht="12">
      <c r="A148" s="13"/>
      <c r="B148" s="178"/>
      <c r="C148" s="13"/>
      <c r="D148" s="179" t="s">
        <v>141</v>
      </c>
      <c r="E148" s="180" t="s">
        <v>3</v>
      </c>
      <c r="F148" s="181" t="s">
        <v>273</v>
      </c>
      <c r="G148" s="13"/>
      <c r="H148" s="182">
        <v>461</v>
      </c>
      <c r="I148" s="183"/>
      <c r="J148" s="13"/>
      <c r="K148" s="13"/>
      <c r="L148" s="178"/>
      <c r="M148" s="184"/>
      <c r="N148" s="185"/>
      <c r="O148" s="185"/>
      <c r="P148" s="185"/>
      <c r="Q148" s="185"/>
      <c r="R148" s="185"/>
      <c r="S148" s="185"/>
      <c r="T148" s="18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0" t="s">
        <v>141</v>
      </c>
      <c r="AU148" s="180" t="s">
        <v>83</v>
      </c>
      <c r="AV148" s="13" t="s">
        <v>83</v>
      </c>
      <c r="AW148" s="13" t="s">
        <v>33</v>
      </c>
      <c r="AX148" s="13" t="s">
        <v>73</v>
      </c>
      <c r="AY148" s="180" t="s">
        <v>121</v>
      </c>
    </row>
    <row r="149" spans="1:51" s="15" customFormat="1" ht="12">
      <c r="A149" s="15"/>
      <c r="B149" s="195"/>
      <c r="C149" s="15"/>
      <c r="D149" s="179" t="s">
        <v>141</v>
      </c>
      <c r="E149" s="196" t="s">
        <v>3</v>
      </c>
      <c r="F149" s="197" t="s">
        <v>279</v>
      </c>
      <c r="G149" s="15"/>
      <c r="H149" s="196" t="s">
        <v>3</v>
      </c>
      <c r="I149" s="198"/>
      <c r="J149" s="15"/>
      <c r="K149" s="15"/>
      <c r="L149" s="195"/>
      <c r="M149" s="199"/>
      <c r="N149" s="200"/>
      <c r="O149" s="200"/>
      <c r="P149" s="200"/>
      <c r="Q149" s="200"/>
      <c r="R149" s="200"/>
      <c r="S149" s="200"/>
      <c r="T149" s="20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196" t="s">
        <v>141</v>
      </c>
      <c r="AU149" s="196" t="s">
        <v>83</v>
      </c>
      <c r="AV149" s="15" t="s">
        <v>81</v>
      </c>
      <c r="AW149" s="15" t="s">
        <v>33</v>
      </c>
      <c r="AX149" s="15" t="s">
        <v>73</v>
      </c>
      <c r="AY149" s="196" t="s">
        <v>121</v>
      </c>
    </row>
    <row r="150" spans="1:51" s="13" customFormat="1" ht="12">
      <c r="A150" s="13"/>
      <c r="B150" s="178"/>
      <c r="C150" s="13"/>
      <c r="D150" s="179" t="s">
        <v>141</v>
      </c>
      <c r="E150" s="180" t="s">
        <v>3</v>
      </c>
      <c r="F150" s="181" t="s">
        <v>142</v>
      </c>
      <c r="G150" s="13"/>
      <c r="H150" s="182">
        <v>23</v>
      </c>
      <c r="I150" s="183"/>
      <c r="J150" s="13"/>
      <c r="K150" s="13"/>
      <c r="L150" s="178"/>
      <c r="M150" s="184"/>
      <c r="N150" s="185"/>
      <c r="O150" s="185"/>
      <c r="P150" s="185"/>
      <c r="Q150" s="185"/>
      <c r="R150" s="185"/>
      <c r="S150" s="185"/>
      <c r="T150" s="18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0" t="s">
        <v>141</v>
      </c>
      <c r="AU150" s="180" t="s">
        <v>83</v>
      </c>
      <c r="AV150" s="13" t="s">
        <v>83</v>
      </c>
      <c r="AW150" s="13" t="s">
        <v>33</v>
      </c>
      <c r="AX150" s="13" t="s">
        <v>73</v>
      </c>
      <c r="AY150" s="180" t="s">
        <v>121</v>
      </c>
    </row>
    <row r="151" spans="1:51" s="14" customFormat="1" ht="12">
      <c r="A151" s="14"/>
      <c r="B151" s="187"/>
      <c r="C151" s="14"/>
      <c r="D151" s="179" t="s">
        <v>141</v>
      </c>
      <c r="E151" s="188" t="s">
        <v>3</v>
      </c>
      <c r="F151" s="189" t="s">
        <v>144</v>
      </c>
      <c r="G151" s="14"/>
      <c r="H151" s="190">
        <v>484</v>
      </c>
      <c r="I151" s="191"/>
      <c r="J151" s="14"/>
      <c r="K151" s="14"/>
      <c r="L151" s="187"/>
      <c r="M151" s="192"/>
      <c r="N151" s="193"/>
      <c r="O151" s="193"/>
      <c r="P151" s="193"/>
      <c r="Q151" s="193"/>
      <c r="R151" s="193"/>
      <c r="S151" s="193"/>
      <c r="T151" s="19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88" t="s">
        <v>141</v>
      </c>
      <c r="AU151" s="188" t="s">
        <v>83</v>
      </c>
      <c r="AV151" s="14" t="s">
        <v>128</v>
      </c>
      <c r="AW151" s="14" t="s">
        <v>33</v>
      </c>
      <c r="AX151" s="14" t="s">
        <v>81</v>
      </c>
      <c r="AY151" s="188" t="s">
        <v>121</v>
      </c>
    </row>
    <row r="152" spans="1:65" s="2" customFormat="1" ht="16.5" customHeight="1">
      <c r="A152" s="38"/>
      <c r="B152" s="164"/>
      <c r="C152" s="165" t="s">
        <v>280</v>
      </c>
      <c r="D152" s="165" t="s">
        <v>123</v>
      </c>
      <c r="E152" s="166" t="s">
        <v>281</v>
      </c>
      <c r="F152" s="167" t="s">
        <v>282</v>
      </c>
      <c r="G152" s="168" t="s">
        <v>126</v>
      </c>
      <c r="H152" s="169">
        <v>271</v>
      </c>
      <c r="I152" s="170"/>
      <c r="J152" s="171">
        <f>ROUND(I152*H152,1)</f>
        <v>0</v>
      </c>
      <c r="K152" s="167" t="s">
        <v>127</v>
      </c>
      <c r="L152" s="39"/>
      <c r="M152" s="172" t="s">
        <v>3</v>
      </c>
      <c r="N152" s="173" t="s">
        <v>44</v>
      </c>
      <c r="O152" s="72"/>
      <c r="P152" s="174">
        <f>O152*H152</f>
        <v>0</v>
      </c>
      <c r="Q152" s="174">
        <v>0.575</v>
      </c>
      <c r="R152" s="174">
        <f>Q152*H152</f>
        <v>155.825</v>
      </c>
      <c r="S152" s="174">
        <v>0</v>
      </c>
      <c r="T152" s="17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6" t="s">
        <v>128</v>
      </c>
      <c r="AT152" s="176" t="s">
        <v>123</v>
      </c>
      <c r="AU152" s="176" t="s">
        <v>83</v>
      </c>
      <c r="AY152" s="19" t="s">
        <v>121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9" t="s">
        <v>81</v>
      </c>
      <c r="BK152" s="177">
        <f>ROUND(I152*H152,1)</f>
        <v>0</v>
      </c>
      <c r="BL152" s="19" t="s">
        <v>128</v>
      </c>
      <c r="BM152" s="176" t="s">
        <v>283</v>
      </c>
    </row>
    <row r="153" spans="1:51" s="15" customFormat="1" ht="12">
      <c r="A153" s="15"/>
      <c r="B153" s="195"/>
      <c r="C153" s="15"/>
      <c r="D153" s="179" t="s">
        <v>141</v>
      </c>
      <c r="E153" s="196" t="s">
        <v>3</v>
      </c>
      <c r="F153" s="197" t="s">
        <v>284</v>
      </c>
      <c r="G153" s="15"/>
      <c r="H153" s="196" t="s">
        <v>3</v>
      </c>
      <c r="I153" s="198"/>
      <c r="J153" s="15"/>
      <c r="K153" s="15"/>
      <c r="L153" s="195"/>
      <c r="M153" s="199"/>
      <c r="N153" s="200"/>
      <c r="O153" s="200"/>
      <c r="P153" s="200"/>
      <c r="Q153" s="200"/>
      <c r="R153" s="200"/>
      <c r="S153" s="200"/>
      <c r="T153" s="20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196" t="s">
        <v>141</v>
      </c>
      <c r="AU153" s="196" t="s">
        <v>83</v>
      </c>
      <c r="AV153" s="15" t="s">
        <v>81</v>
      </c>
      <c r="AW153" s="15" t="s">
        <v>33</v>
      </c>
      <c r="AX153" s="15" t="s">
        <v>73</v>
      </c>
      <c r="AY153" s="196" t="s">
        <v>121</v>
      </c>
    </row>
    <row r="154" spans="1:51" s="13" customFormat="1" ht="12">
      <c r="A154" s="13"/>
      <c r="B154" s="178"/>
      <c r="C154" s="13"/>
      <c r="D154" s="179" t="s">
        <v>141</v>
      </c>
      <c r="E154" s="180" t="s">
        <v>3</v>
      </c>
      <c r="F154" s="181" t="s">
        <v>285</v>
      </c>
      <c r="G154" s="13"/>
      <c r="H154" s="182">
        <v>264</v>
      </c>
      <c r="I154" s="183"/>
      <c r="J154" s="13"/>
      <c r="K154" s="13"/>
      <c r="L154" s="178"/>
      <c r="M154" s="184"/>
      <c r="N154" s="185"/>
      <c r="O154" s="185"/>
      <c r="P154" s="185"/>
      <c r="Q154" s="185"/>
      <c r="R154" s="185"/>
      <c r="S154" s="185"/>
      <c r="T154" s="18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0" t="s">
        <v>141</v>
      </c>
      <c r="AU154" s="180" t="s">
        <v>83</v>
      </c>
      <c r="AV154" s="13" t="s">
        <v>83</v>
      </c>
      <c r="AW154" s="13" t="s">
        <v>33</v>
      </c>
      <c r="AX154" s="13" t="s">
        <v>73</v>
      </c>
      <c r="AY154" s="180" t="s">
        <v>121</v>
      </c>
    </row>
    <row r="155" spans="1:51" s="15" customFormat="1" ht="12">
      <c r="A155" s="15"/>
      <c r="B155" s="195"/>
      <c r="C155" s="15"/>
      <c r="D155" s="179" t="s">
        <v>141</v>
      </c>
      <c r="E155" s="196" t="s">
        <v>3</v>
      </c>
      <c r="F155" s="197" t="s">
        <v>286</v>
      </c>
      <c r="G155" s="15"/>
      <c r="H155" s="196" t="s">
        <v>3</v>
      </c>
      <c r="I155" s="198"/>
      <c r="J155" s="15"/>
      <c r="K155" s="15"/>
      <c r="L155" s="195"/>
      <c r="M155" s="199"/>
      <c r="N155" s="200"/>
      <c r="O155" s="200"/>
      <c r="P155" s="200"/>
      <c r="Q155" s="200"/>
      <c r="R155" s="200"/>
      <c r="S155" s="200"/>
      <c r="T155" s="20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196" t="s">
        <v>141</v>
      </c>
      <c r="AU155" s="196" t="s">
        <v>83</v>
      </c>
      <c r="AV155" s="15" t="s">
        <v>81</v>
      </c>
      <c r="AW155" s="15" t="s">
        <v>33</v>
      </c>
      <c r="AX155" s="15" t="s">
        <v>73</v>
      </c>
      <c r="AY155" s="196" t="s">
        <v>121</v>
      </c>
    </row>
    <row r="156" spans="1:51" s="13" customFormat="1" ht="12">
      <c r="A156" s="13"/>
      <c r="B156" s="178"/>
      <c r="C156" s="13"/>
      <c r="D156" s="179" t="s">
        <v>141</v>
      </c>
      <c r="E156" s="180" t="s">
        <v>3</v>
      </c>
      <c r="F156" s="181" t="s">
        <v>287</v>
      </c>
      <c r="G156" s="13"/>
      <c r="H156" s="182">
        <v>7</v>
      </c>
      <c r="I156" s="183"/>
      <c r="J156" s="13"/>
      <c r="K156" s="13"/>
      <c r="L156" s="178"/>
      <c r="M156" s="184"/>
      <c r="N156" s="185"/>
      <c r="O156" s="185"/>
      <c r="P156" s="185"/>
      <c r="Q156" s="185"/>
      <c r="R156" s="185"/>
      <c r="S156" s="185"/>
      <c r="T156" s="1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0" t="s">
        <v>141</v>
      </c>
      <c r="AU156" s="180" t="s">
        <v>83</v>
      </c>
      <c r="AV156" s="13" t="s">
        <v>83</v>
      </c>
      <c r="AW156" s="13" t="s">
        <v>33</v>
      </c>
      <c r="AX156" s="13" t="s">
        <v>73</v>
      </c>
      <c r="AY156" s="180" t="s">
        <v>121</v>
      </c>
    </row>
    <row r="157" spans="1:51" s="14" customFormat="1" ht="12">
      <c r="A157" s="14"/>
      <c r="B157" s="187"/>
      <c r="C157" s="14"/>
      <c r="D157" s="179" t="s">
        <v>141</v>
      </c>
      <c r="E157" s="188" t="s">
        <v>3</v>
      </c>
      <c r="F157" s="189" t="s">
        <v>144</v>
      </c>
      <c r="G157" s="14"/>
      <c r="H157" s="190">
        <v>271</v>
      </c>
      <c r="I157" s="191"/>
      <c r="J157" s="14"/>
      <c r="K157" s="14"/>
      <c r="L157" s="187"/>
      <c r="M157" s="192"/>
      <c r="N157" s="193"/>
      <c r="O157" s="193"/>
      <c r="P157" s="193"/>
      <c r="Q157" s="193"/>
      <c r="R157" s="193"/>
      <c r="S157" s="193"/>
      <c r="T157" s="19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8" t="s">
        <v>141</v>
      </c>
      <c r="AU157" s="188" t="s">
        <v>83</v>
      </c>
      <c r="AV157" s="14" t="s">
        <v>128</v>
      </c>
      <c r="AW157" s="14" t="s">
        <v>33</v>
      </c>
      <c r="AX157" s="14" t="s">
        <v>81</v>
      </c>
      <c r="AY157" s="188" t="s">
        <v>121</v>
      </c>
    </row>
    <row r="158" spans="1:65" s="2" customFormat="1" ht="16.5" customHeight="1">
      <c r="A158" s="38"/>
      <c r="B158" s="164"/>
      <c r="C158" s="165" t="s">
        <v>288</v>
      </c>
      <c r="D158" s="165" t="s">
        <v>123</v>
      </c>
      <c r="E158" s="166" t="s">
        <v>289</v>
      </c>
      <c r="F158" s="167" t="s">
        <v>290</v>
      </c>
      <c r="G158" s="168" t="s">
        <v>126</v>
      </c>
      <c r="H158" s="169">
        <v>6</v>
      </c>
      <c r="I158" s="170"/>
      <c r="J158" s="171">
        <f>ROUND(I158*H158,1)</f>
        <v>0</v>
      </c>
      <c r="K158" s="167" t="s">
        <v>127</v>
      </c>
      <c r="L158" s="39"/>
      <c r="M158" s="172" t="s">
        <v>3</v>
      </c>
      <c r="N158" s="173" t="s">
        <v>44</v>
      </c>
      <c r="O158" s="72"/>
      <c r="P158" s="174">
        <f>O158*H158</f>
        <v>0</v>
      </c>
      <c r="Q158" s="174">
        <v>0.12</v>
      </c>
      <c r="R158" s="174">
        <f>Q158*H158</f>
        <v>0.72</v>
      </c>
      <c r="S158" s="174">
        <v>0</v>
      </c>
      <c r="T158" s="17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76" t="s">
        <v>128</v>
      </c>
      <c r="AT158" s="176" t="s">
        <v>123</v>
      </c>
      <c r="AU158" s="176" t="s">
        <v>83</v>
      </c>
      <c r="AY158" s="19" t="s">
        <v>121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9" t="s">
        <v>81</v>
      </c>
      <c r="BK158" s="177">
        <f>ROUND(I158*H158,1)</f>
        <v>0</v>
      </c>
      <c r="BL158" s="19" t="s">
        <v>128</v>
      </c>
      <c r="BM158" s="176" t="s">
        <v>291</v>
      </c>
    </row>
    <row r="159" spans="1:51" s="15" customFormat="1" ht="12">
      <c r="A159" s="15"/>
      <c r="B159" s="195"/>
      <c r="C159" s="15"/>
      <c r="D159" s="179" t="s">
        <v>141</v>
      </c>
      <c r="E159" s="196" t="s">
        <v>3</v>
      </c>
      <c r="F159" s="197" t="s">
        <v>286</v>
      </c>
      <c r="G159" s="15"/>
      <c r="H159" s="196" t="s">
        <v>3</v>
      </c>
      <c r="I159" s="198"/>
      <c r="J159" s="15"/>
      <c r="K159" s="15"/>
      <c r="L159" s="195"/>
      <c r="M159" s="199"/>
      <c r="N159" s="200"/>
      <c r="O159" s="200"/>
      <c r="P159" s="200"/>
      <c r="Q159" s="200"/>
      <c r="R159" s="200"/>
      <c r="S159" s="200"/>
      <c r="T159" s="20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196" t="s">
        <v>141</v>
      </c>
      <c r="AU159" s="196" t="s">
        <v>83</v>
      </c>
      <c r="AV159" s="15" t="s">
        <v>81</v>
      </c>
      <c r="AW159" s="15" t="s">
        <v>33</v>
      </c>
      <c r="AX159" s="15" t="s">
        <v>73</v>
      </c>
      <c r="AY159" s="196" t="s">
        <v>121</v>
      </c>
    </row>
    <row r="160" spans="1:51" s="13" customFormat="1" ht="12">
      <c r="A160" s="13"/>
      <c r="B160" s="178"/>
      <c r="C160" s="13"/>
      <c r="D160" s="179" t="s">
        <v>141</v>
      </c>
      <c r="E160" s="180" t="s">
        <v>3</v>
      </c>
      <c r="F160" s="181" t="s">
        <v>151</v>
      </c>
      <c r="G160" s="13"/>
      <c r="H160" s="182">
        <v>6</v>
      </c>
      <c r="I160" s="183"/>
      <c r="J160" s="13"/>
      <c r="K160" s="13"/>
      <c r="L160" s="178"/>
      <c r="M160" s="184"/>
      <c r="N160" s="185"/>
      <c r="O160" s="185"/>
      <c r="P160" s="185"/>
      <c r="Q160" s="185"/>
      <c r="R160" s="185"/>
      <c r="S160" s="185"/>
      <c r="T160" s="1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0" t="s">
        <v>141</v>
      </c>
      <c r="AU160" s="180" t="s">
        <v>83</v>
      </c>
      <c r="AV160" s="13" t="s">
        <v>83</v>
      </c>
      <c r="AW160" s="13" t="s">
        <v>33</v>
      </c>
      <c r="AX160" s="13" t="s">
        <v>81</v>
      </c>
      <c r="AY160" s="180" t="s">
        <v>121</v>
      </c>
    </row>
    <row r="161" spans="1:65" s="2" customFormat="1" ht="12">
      <c r="A161" s="38"/>
      <c r="B161" s="164"/>
      <c r="C161" s="165" t="s">
        <v>292</v>
      </c>
      <c r="D161" s="165" t="s">
        <v>123</v>
      </c>
      <c r="E161" s="166" t="s">
        <v>293</v>
      </c>
      <c r="F161" s="167" t="s">
        <v>294</v>
      </c>
      <c r="G161" s="168" t="s">
        <v>126</v>
      </c>
      <c r="H161" s="169">
        <v>23</v>
      </c>
      <c r="I161" s="170"/>
      <c r="J161" s="171">
        <f>ROUND(I161*H161,1)</f>
        <v>0</v>
      </c>
      <c r="K161" s="167" t="s">
        <v>127</v>
      </c>
      <c r="L161" s="39"/>
      <c r="M161" s="172" t="s">
        <v>3</v>
      </c>
      <c r="N161" s="173" t="s">
        <v>44</v>
      </c>
      <c r="O161" s="72"/>
      <c r="P161" s="174">
        <f>O161*H161</f>
        <v>0</v>
      </c>
      <c r="Q161" s="174">
        <v>0.211</v>
      </c>
      <c r="R161" s="174">
        <f>Q161*H161</f>
        <v>4.853</v>
      </c>
      <c r="S161" s="174">
        <v>0</v>
      </c>
      <c r="T161" s="17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6" t="s">
        <v>128</v>
      </c>
      <c r="AT161" s="176" t="s">
        <v>123</v>
      </c>
      <c r="AU161" s="176" t="s">
        <v>83</v>
      </c>
      <c r="AY161" s="19" t="s">
        <v>121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9" t="s">
        <v>81</v>
      </c>
      <c r="BK161" s="177">
        <f>ROUND(I161*H161,1)</f>
        <v>0</v>
      </c>
      <c r="BL161" s="19" t="s">
        <v>128</v>
      </c>
      <c r="BM161" s="176" t="s">
        <v>295</v>
      </c>
    </row>
    <row r="162" spans="1:51" s="15" customFormat="1" ht="12">
      <c r="A162" s="15"/>
      <c r="B162" s="195"/>
      <c r="C162" s="15"/>
      <c r="D162" s="179" t="s">
        <v>141</v>
      </c>
      <c r="E162" s="196" t="s">
        <v>3</v>
      </c>
      <c r="F162" s="197" t="s">
        <v>279</v>
      </c>
      <c r="G162" s="15"/>
      <c r="H162" s="196" t="s">
        <v>3</v>
      </c>
      <c r="I162" s="198"/>
      <c r="J162" s="15"/>
      <c r="K162" s="15"/>
      <c r="L162" s="195"/>
      <c r="M162" s="199"/>
      <c r="N162" s="200"/>
      <c r="O162" s="200"/>
      <c r="P162" s="200"/>
      <c r="Q162" s="200"/>
      <c r="R162" s="200"/>
      <c r="S162" s="200"/>
      <c r="T162" s="20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196" t="s">
        <v>141</v>
      </c>
      <c r="AU162" s="196" t="s">
        <v>83</v>
      </c>
      <c r="AV162" s="15" t="s">
        <v>81</v>
      </c>
      <c r="AW162" s="15" t="s">
        <v>33</v>
      </c>
      <c r="AX162" s="15" t="s">
        <v>73</v>
      </c>
      <c r="AY162" s="196" t="s">
        <v>121</v>
      </c>
    </row>
    <row r="163" spans="1:51" s="13" customFormat="1" ht="12">
      <c r="A163" s="13"/>
      <c r="B163" s="178"/>
      <c r="C163" s="13"/>
      <c r="D163" s="179" t="s">
        <v>141</v>
      </c>
      <c r="E163" s="180" t="s">
        <v>3</v>
      </c>
      <c r="F163" s="181" t="s">
        <v>142</v>
      </c>
      <c r="G163" s="13"/>
      <c r="H163" s="182">
        <v>23</v>
      </c>
      <c r="I163" s="183"/>
      <c r="J163" s="13"/>
      <c r="K163" s="13"/>
      <c r="L163" s="178"/>
      <c r="M163" s="184"/>
      <c r="N163" s="185"/>
      <c r="O163" s="185"/>
      <c r="P163" s="185"/>
      <c r="Q163" s="185"/>
      <c r="R163" s="185"/>
      <c r="S163" s="185"/>
      <c r="T163" s="1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0" t="s">
        <v>141</v>
      </c>
      <c r="AU163" s="180" t="s">
        <v>83</v>
      </c>
      <c r="AV163" s="13" t="s">
        <v>83</v>
      </c>
      <c r="AW163" s="13" t="s">
        <v>33</v>
      </c>
      <c r="AX163" s="13" t="s">
        <v>81</v>
      </c>
      <c r="AY163" s="180" t="s">
        <v>121</v>
      </c>
    </row>
    <row r="164" spans="1:65" s="2" customFormat="1" ht="12">
      <c r="A164" s="38"/>
      <c r="B164" s="164"/>
      <c r="C164" s="165" t="s">
        <v>296</v>
      </c>
      <c r="D164" s="165" t="s">
        <v>123</v>
      </c>
      <c r="E164" s="166" t="s">
        <v>297</v>
      </c>
      <c r="F164" s="167" t="s">
        <v>298</v>
      </c>
      <c r="G164" s="168" t="s">
        <v>126</v>
      </c>
      <c r="H164" s="169">
        <v>29</v>
      </c>
      <c r="I164" s="170"/>
      <c r="J164" s="171">
        <f>ROUND(I164*H164,1)</f>
        <v>0</v>
      </c>
      <c r="K164" s="167" t="s">
        <v>127</v>
      </c>
      <c r="L164" s="39"/>
      <c r="M164" s="172" t="s">
        <v>3</v>
      </c>
      <c r="N164" s="173" t="s">
        <v>44</v>
      </c>
      <c r="O164" s="72"/>
      <c r="P164" s="174">
        <f>O164*H164</f>
        <v>0</v>
      </c>
      <c r="Q164" s="174">
        <v>0.10373</v>
      </c>
      <c r="R164" s="174">
        <f>Q164*H164</f>
        <v>3.0081700000000002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128</v>
      </c>
      <c r="AT164" s="176" t="s">
        <v>123</v>
      </c>
      <c r="AU164" s="176" t="s">
        <v>83</v>
      </c>
      <c r="AY164" s="19" t="s">
        <v>121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81</v>
      </c>
      <c r="BK164" s="177">
        <f>ROUND(I164*H164,1)</f>
        <v>0</v>
      </c>
      <c r="BL164" s="19" t="s">
        <v>128</v>
      </c>
      <c r="BM164" s="176" t="s">
        <v>299</v>
      </c>
    </row>
    <row r="165" spans="1:51" s="15" customFormat="1" ht="12">
      <c r="A165" s="15"/>
      <c r="B165" s="195"/>
      <c r="C165" s="15"/>
      <c r="D165" s="179" t="s">
        <v>141</v>
      </c>
      <c r="E165" s="196" t="s">
        <v>3</v>
      </c>
      <c r="F165" s="197" t="s">
        <v>279</v>
      </c>
      <c r="G165" s="15"/>
      <c r="H165" s="196" t="s">
        <v>3</v>
      </c>
      <c r="I165" s="198"/>
      <c r="J165" s="15"/>
      <c r="K165" s="15"/>
      <c r="L165" s="195"/>
      <c r="M165" s="199"/>
      <c r="N165" s="200"/>
      <c r="O165" s="200"/>
      <c r="P165" s="200"/>
      <c r="Q165" s="200"/>
      <c r="R165" s="200"/>
      <c r="S165" s="200"/>
      <c r="T165" s="20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196" t="s">
        <v>141</v>
      </c>
      <c r="AU165" s="196" t="s">
        <v>83</v>
      </c>
      <c r="AV165" s="15" t="s">
        <v>81</v>
      </c>
      <c r="AW165" s="15" t="s">
        <v>33</v>
      </c>
      <c r="AX165" s="15" t="s">
        <v>73</v>
      </c>
      <c r="AY165" s="196" t="s">
        <v>121</v>
      </c>
    </row>
    <row r="166" spans="1:51" s="13" customFormat="1" ht="12">
      <c r="A166" s="13"/>
      <c r="B166" s="178"/>
      <c r="C166" s="13"/>
      <c r="D166" s="179" t="s">
        <v>141</v>
      </c>
      <c r="E166" s="180" t="s">
        <v>3</v>
      </c>
      <c r="F166" s="181" t="s">
        <v>142</v>
      </c>
      <c r="G166" s="13"/>
      <c r="H166" s="182">
        <v>23</v>
      </c>
      <c r="I166" s="183"/>
      <c r="J166" s="13"/>
      <c r="K166" s="13"/>
      <c r="L166" s="178"/>
      <c r="M166" s="184"/>
      <c r="N166" s="185"/>
      <c r="O166" s="185"/>
      <c r="P166" s="185"/>
      <c r="Q166" s="185"/>
      <c r="R166" s="185"/>
      <c r="S166" s="185"/>
      <c r="T166" s="18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0" t="s">
        <v>141</v>
      </c>
      <c r="AU166" s="180" t="s">
        <v>83</v>
      </c>
      <c r="AV166" s="13" t="s">
        <v>83</v>
      </c>
      <c r="AW166" s="13" t="s">
        <v>33</v>
      </c>
      <c r="AX166" s="13" t="s">
        <v>73</v>
      </c>
      <c r="AY166" s="180" t="s">
        <v>121</v>
      </c>
    </row>
    <row r="167" spans="1:51" s="15" customFormat="1" ht="12">
      <c r="A167" s="15"/>
      <c r="B167" s="195"/>
      <c r="C167" s="15"/>
      <c r="D167" s="179" t="s">
        <v>141</v>
      </c>
      <c r="E167" s="196" t="s">
        <v>3</v>
      </c>
      <c r="F167" s="197" t="s">
        <v>286</v>
      </c>
      <c r="G167" s="15"/>
      <c r="H167" s="196" t="s">
        <v>3</v>
      </c>
      <c r="I167" s="198"/>
      <c r="J167" s="15"/>
      <c r="K167" s="15"/>
      <c r="L167" s="195"/>
      <c r="M167" s="199"/>
      <c r="N167" s="200"/>
      <c r="O167" s="200"/>
      <c r="P167" s="200"/>
      <c r="Q167" s="200"/>
      <c r="R167" s="200"/>
      <c r="S167" s="200"/>
      <c r="T167" s="20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196" t="s">
        <v>141</v>
      </c>
      <c r="AU167" s="196" t="s">
        <v>83</v>
      </c>
      <c r="AV167" s="15" t="s">
        <v>81</v>
      </c>
      <c r="AW167" s="15" t="s">
        <v>33</v>
      </c>
      <c r="AX167" s="15" t="s">
        <v>73</v>
      </c>
      <c r="AY167" s="196" t="s">
        <v>121</v>
      </c>
    </row>
    <row r="168" spans="1:51" s="13" customFormat="1" ht="12">
      <c r="A168" s="13"/>
      <c r="B168" s="178"/>
      <c r="C168" s="13"/>
      <c r="D168" s="179" t="s">
        <v>141</v>
      </c>
      <c r="E168" s="180" t="s">
        <v>3</v>
      </c>
      <c r="F168" s="181" t="s">
        <v>151</v>
      </c>
      <c r="G168" s="13"/>
      <c r="H168" s="182">
        <v>6</v>
      </c>
      <c r="I168" s="183"/>
      <c r="J168" s="13"/>
      <c r="K168" s="13"/>
      <c r="L168" s="178"/>
      <c r="M168" s="184"/>
      <c r="N168" s="185"/>
      <c r="O168" s="185"/>
      <c r="P168" s="185"/>
      <c r="Q168" s="185"/>
      <c r="R168" s="185"/>
      <c r="S168" s="185"/>
      <c r="T168" s="1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0" t="s">
        <v>141</v>
      </c>
      <c r="AU168" s="180" t="s">
        <v>83</v>
      </c>
      <c r="AV168" s="13" t="s">
        <v>83</v>
      </c>
      <c r="AW168" s="13" t="s">
        <v>33</v>
      </c>
      <c r="AX168" s="13" t="s">
        <v>73</v>
      </c>
      <c r="AY168" s="180" t="s">
        <v>121</v>
      </c>
    </row>
    <row r="169" spans="1:51" s="14" customFormat="1" ht="12">
      <c r="A169" s="14"/>
      <c r="B169" s="187"/>
      <c r="C169" s="14"/>
      <c r="D169" s="179" t="s">
        <v>141</v>
      </c>
      <c r="E169" s="188" t="s">
        <v>3</v>
      </c>
      <c r="F169" s="189" t="s">
        <v>144</v>
      </c>
      <c r="G169" s="14"/>
      <c r="H169" s="190">
        <v>29</v>
      </c>
      <c r="I169" s="191"/>
      <c r="J169" s="14"/>
      <c r="K169" s="14"/>
      <c r="L169" s="187"/>
      <c r="M169" s="192"/>
      <c r="N169" s="193"/>
      <c r="O169" s="193"/>
      <c r="P169" s="193"/>
      <c r="Q169" s="193"/>
      <c r="R169" s="193"/>
      <c r="S169" s="193"/>
      <c r="T169" s="19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8" t="s">
        <v>141</v>
      </c>
      <c r="AU169" s="188" t="s">
        <v>83</v>
      </c>
      <c r="AV169" s="14" t="s">
        <v>128</v>
      </c>
      <c r="AW169" s="14" t="s">
        <v>33</v>
      </c>
      <c r="AX169" s="14" t="s">
        <v>81</v>
      </c>
      <c r="AY169" s="188" t="s">
        <v>121</v>
      </c>
    </row>
    <row r="170" spans="1:65" s="2" customFormat="1" ht="44.25" customHeight="1">
      <c r="A170" s="38"/>
      <c r="B170" s="164"/>
      <c r="C170" s="165" t="s">
        <v>300</v>
      </c>
      <c r="D170" s="165" t="s">
        <v>123</v>
      </c>
      <c r="E170" s="166" t="s">
        <v>301</v>
      </c>
      <c r="F170" s="167" t="s">
        <v>302</v>
      </c>
      <c r="G170" s="168" t="s">
        <v>126</v>
      </c>
      <c r="H170" s="169">
        <v>265</v>
      </c>
      <c r="I170" s="170"/>
      <c r="J170" s="171">
        <f>ROUND(I170*H170,1)</f>
        <v>0</v>
      </c>
      <c r="K170" s="167" t="s">
        <v>127</v>
      </c>
      <c r="L170" s="39"/>
      <c r="M170" s="172" t="s">
        <v>3</v>
      </c>
      <c r="N170" s="173" t="s">
        <v>44</v>
      </c>
      <c r="O170" s="72"/>
      <c r="P170" s="174">
        <f>O170*H170</f>
        <v>0</v>
      </c>
      <c r="Q170" s="174">
        <v>0.08425</v>
      </c>
      <c r="R170" s="174">
        <f>Q170*H170</f>
        <v>22.32625</v>
      </c>
      <c r="S170" s="174">
        <v>0</v>
      </c>
      <c r="T170" s="17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6" t="s">
        <v>128</v>
      </c>
      <c r="AT170" s="176" t="s">
        <v>123</v>
      </c>
      <c r="AU170" s="176" t="s">
        <v>83</v>
      </c>
      <c r="AY170" s="19" t="s">
        <v>121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9" t="s">
        <v>81</v>
      </c>
      <c r="BK170" s="177">
        <f>ROUND(I170*H170,1)</f>
        <v>0</v>
      </c>
      <c r="BL170" s="19" t="s">
        <v>128</v>
      </c>
      <c r="BM170" s="176" t="s">
        <v>303</v>
      </c>
    </row>
    <row r="171" spans="1:51" s="15" customFormat="1" ht="12">
      <c r="A171" s="15"/>
      <c r="B171" s="195"/>
      <c r="C171" s="15"/>
      <c r="D171" s="179" t="s">
        <v>141</v>
      </c>
      <c r="E171" s="196" t="s">
        <v>3</v>
      </c>
      <c r="F171" s="197" t="s">
        <v>284</v>
      </c>
      <c r="G171" s="15"/>
      <c r="H171" s="196" t="s">
        <v>3</v>
      </c>
      <c r="I171" s="198"/>
      <c r="J171" s="15"/>
      <c r="K171" s="15"/>
      <c r="L171" s="195"/>
      <c r="M171" s="199"/>
      <c r="N171" s="200"/>
      <c r="O171" s="200"/>
      <c r="P171" s="200"/>
      <c r="Q171" s="200"/>
      <c r="R171" s="200"/>
      <c r="S171" s="200"/>
      <c r="T171" s="20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196" t="s">
        <v>141</v>
      </c>
      <c r="AU171" s="196" t="s">
        <v>83</v>
      </c>
      <c r="AV171" s="15" t="s">
        <v>81</v>
      </c>
      <c r="AW171" s="15" t="s">
        <v>33</v>
      </c>
      <c r="AX171" s="15" t="s">
        <v>73</v>
      </c>
      <c r="AY171" s="196" t="s">
        <v>121</v>
      </c>
    </row>
    <row r="172" spans="1:51" s="13" customFormat="1" ht="12">
      <c r="A172" s="13"/>
      <c r="B172" s="178"/>
      <c r="C172" s="13"/>
      <c r="D172" s="179" t="s">
        <v>141</v>
      </c>
      <c r="E172" s="180" t="s">
        <v>3</v>
      </c>
      <c r="F172" s="181" t="s">
        <v>285</v>
      </c>
      <c r="G172" s="13"/>
      <c r="H172" s="182">
        <v>264</v>
      </c>
      <c r="I172" s="183"/>
      <c r="J172" s="13"/>
      <c r="K172" s="13"/>
      <c r="L172" s="178"/>
      <c r="M172" s="184"/>
      <c r="N172" s="185"/>
      <c r="O172" s="185"/>
      <c r="P172" s="185"/>
      <c r="Q172" s="185"/>
      <c r="R172" s="185"/>
      <c r="S172" s="185"/>
      <c r="T172" s="1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0" t="s">
        <v>141</v>
      </c>
      <c r="AU172" s="180" t="s">
        <v>83</v>
      </c>
      <c r="AV172" s="13" t="s">
        <v>83</v>
      </c>
      <c r="AW172" s="13" t="s">
        <v>33</v>
      </c>
      <c r="AX172" s="13" t="s">
        <v>73</v>
      </c>
      <c r="AY172" s="180" t="s">
        <v>121</v>
      </c>
    </row>
    <row r="173" spans="1:51" s="15" customFormat="1" ht="12">
      <c r="A173" s="15"/>
      <c r="B173" s="195"/>
      <c r="C173" s="15"/>
      <c r="D173" s="179" t="s">
        <v>141</v>
      </c>
      <c r="E173" s="196" t="s">
        <v>3</v>
      </c>
      <c r="F173" s="197" t="s">
        <v>286</v>
      </c>
      <c r="G173" s="15"/>
      <c r="H173" s="196" t="s">
        <v>3</v>
      </c>
      <c r="I173" s="198"/>
      <c r="J173" s="15"/>
      <c r="K173" s="15"/>
      <c r="L173" s="195"/>
      <c r="M173" s="199"/>
      <c r="N173" s="200"/>
      <c r="O173" s="200"/>
      <c r="P173" s="200"/>
      <c r="Q173" s="200"/>
      <c r="R173" s="200"/>
      <c r="S173" s="200"/>
      <c r="T173" s="20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196" t="s">
        <v>141</v>
      </c>
      <c r="AU173" s="196" t="s">
        <v>83</v>
      </c>
      <c r="AV173" s="15" t="s">
        <v>81</v>
      </c>
      <c r="AW173" s="15" t="s">
        <v>33</v>
      </c>
      <c r="AX173" s="15" t="s">
        <v>73</v>
      </c>
      <c r="AY173" s="196" t="s">
        <v>121</v>
      </c>
    </row>
    <row r="174" spans="1:51" s="13" customFormat="1" ht="12">
      <c r="A174" s="13"/>
      <c r="B174" s="178"/>
      <c r="C174" s="13"/>
      <c r="D174" s="179" t="s">
        <v>141</v>
      </c>
      <c r="E174" s="180" t="s">
        <v>3</v>
      </c>
      <c r="F174" s="181" t="s">
        <v>81</v>
      </c>
      <c r="G174" s="13"/>
      <c r="H174" s="182">
        <v>1</v>
      </c>
      <c r="I174" s="183"/>
      <c r="J174" s="13"/>
      <c r="K174" s="13"/>
      <c r="L174" s="178"/>
      <c r="M174" s="184"/>
      <c r="N174" s="185"/>
      <c r="O174" s="185"/>
      <c r="P174" s="185"/>
      <c r="Q174" s="185"/>
      <c r="R174" s="185"/>
      <c r="S174" s="185"/>
      <c r="T174" s="1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0" t="s">
        <v>141</v>
      </c>
      <c r="AU174" s="180" t="s">
        <v>83</v>
      </c>
      <c r="AV174" s="13" t="s">
        <v>83</v>
      </c>
      <c r="AW174" s="13" t="s">
        <v>33</v>
      </c>
      <c r="AX174" s="13" t="s">
        <v>73</v>
      </c>
      <c r="AY174" s="180" t="s">
        <v>121</v>
      </c>
    </row>
    <row r="175" spans="1:51" s="14" customFormat="1" ht="12">
      <c r="A175" s="14"/>
      <c r="B175" s="187"/>
      <c r="C175" s="14"/>
      <c r="D175" s="179" t="s">
        <v>141</v>
      </c>
      <c r="E175" s="188" t="s">
        <v>3</v>
      </c>
      <c r="F175" s="189" t="s">
        <v>144</v>
      </c>
      <c r="G175" s="14"/>
      <c r="H175" s="190">
        <v>265</v>
      </c>
      <c r="I175" s="191"/>
      <c r="J175" s="14"/>
      <c r="K175" s="14"/>
      <c r="L175" s="187"/>
      <c r="M175" s="192"/>
      <c r="N175" s="193"/>
      <c r="O175" s="193"/>
      <c r="P175" s="193"/>
      <c r="Q175" s="193"/>
      <c r="R175" s="193"/>
      <c r="S175" s="193"/>
      <c r="T175" s="19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88" t="s">
        <v>141</v>
      </c>
      <c r="AU175" s="188" t="s">
        <v>83</v>
      </c>
      <c r="AV175" s="14" t="s">
        <v>128</v>
      </c>
      <c r="AW175" s="14" t="s">
        <v>33</v>
      </c>
      <c r="AX175" s="14" t="s">
        <v>81</v>
      </c>
      <c r="AY175" s="188" t="s">
        <v>121</v>
      </c>
    </row>
    <row r="176" spans="1:65" s="2" customFormat="1" ht="16.5" customHeight="1">
      <c r="A176" s="38"/>
      <c r="B176" s="164"/>
      <c r="C176" s="202" t="s">
        <v>304</v>
      </c>
      <c r="D176" s="202" t="s">
        <v>182</v>
      </c>
      <c r="E176" s="203" t="s">
        <v>305</v>
      </c>
      <c r="F176" s="204" t="s">
        <v>306</v>
      </c>
      <c r="G176" s="205" t="s">
        <v>126</v>
      </c>
      <c r="H176" s="206">
        <v>268.26</v>
      </c>
      <c r="I176" s="207"/>
      <c r="J176" s="208">
        <f>ROUND(I176*H176,1)</f>
        <v>0</v>
      </c>
      <c r="K176" s="204" t="s">
        <v>127</v>
      </c>
      <c r="L176" s="209"/>
      <c r="M176" s="210" t="s">
        <v>3</v>
      </c>
      <c r="N176" s="211" t="s">
        <v>44</v>
      </c>
      <c r="O176" s="72"/>
      <c r="P176" s="174">
        <f>O176*H176</f>
        <v>0</v>
      </c>
      <c r="Q176" s="174">
        <v>0.131</v>
      </c>
      <c r="R176" s="174">
        <f>Q176*H176</f>
        <v>35.14206</v>
      </c>
      <c r="S176" s="174">
        <v>0</v>
      </c>
      <c r="T176" s="17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76" t="s">
        <v>161</v>
      </c>
      <c r="AT176" s="176" t="s">
        <v>182</v>
      </c>
      <c r="AU176" s="176" t="s">
        <v>83</v>
      </c>
      <c r="AY176" s="19" t="s">
        <v>121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9" t="s">
        <v>81</v>
      </c>
      <c r="BK176" s="177">
        <f>ROUND(I176*H176,1)</f>
        <v>0</v>
      </c>
      <c r="BL176" s="19" t="s">
        <v>128</v>
      </c>
      <c r="BM176" s="176" t="s">
        <v>307</v>
      </c>
    </row>
    <row r="177" spans="1:51" s="13" customFormat="1" ht="12">
      <c r="A177" s="13"/>
      <c r="B177" s="178"/>
      <c r="C177" s="13"/>
      <c r="D177" s="179" t="s">
        <v>141</v>
      </c>
      <c r="E177" s="180" t="s">
        <v>3</v>
      </c>
      <c r="F177" s="181" t="s">
        <v>308</v>
      </c>
      <c r="G177" s="13"/>
      <c r="H177" s="182">
        <v>263</v>
      </c>
      <c r="I177" s="183"/>
      <c r="J177" s="13"/>
      <c r="K177" s="13"/>
      <c r="L177" s="178"/>
      <c r="M177" s="184"/>
      <c r="N177" s="185"/>
      <c r="O177" s="185"/>
      <c r="P177" s="185"/>
      <c r="Q177" s="185"/>
      <c r="R177" s="185"/>
      <c r="S177" s="185"/>
      <c r="T177" s="18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0" t="s">
        <v>141</v>
      </c>
      <c r="AU177" s="180" t="s">
        <v>83</v>
      </c>
      <c r="AV177" s="13" t="s">
        <v>83</v>
      </c>
      <c r="AW177" s="13" t="s">
        <v>33</v>
      </c>
      <c r="AX177" s="13" t="s">
        <v>81</v>
      </c>
      <c r="AY177" s="180" t="s">
        <v>121</v>
      </c>
    </row>
    <row r="178" spans="1:51" s="13" customFormat="1" ht="12">
      <c r="A178" s="13"/>
      <c r="B178" s="178"/>
      <c r="C178" s="13"/>
      <c r="D178" s="179" t="s">
        <v>141</v>
      </c>
      <c r="E178" s="13"/>
      <c r="F178" s="181" t="s">
        <v>309</v>
      </c>
      <c r="G178" s="13"/>
      <c r="H178" s="182">
        <v>268.26</v>
      </c>
      <c r="I178" s="183"/>
      <c r="J178" s="13"/>
      <c r="K178" s="13"/>
      <c r="L178" s="178"/>
      <c r="M178" s="184"/>
      <c r="N178" s="185"/>
      <c r="O178" s="185"/>
      <c r="P178" s="185"/>
      <c r="Q178" s="185"/>
      <c r="R178" s="185"/>
      <c r="S178" s="185"/>
      <c r="T178" s="1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0" t="s">
        <v>141</v>
      </c>
      <c r="AU178" s="180" t="s">
        <v>83</v>
      </c>
      <c r="AV178" s="13" t="s">
        <v>83</v>
      </c>
      <c r="AW178" s="13" t="s">
        <v>4</v>
      </c>
      <c r="AX178" s="13" t="s">
        <v>81</v>
      </c>
      <c r="AY178" s="180" t="s">
        <v>121</v>
      </c>
    </row>
    <row r="179" spans="1:65" s="2" customFormat="1" ht="16.5" customHeight="1">
      <c r="A179" s="38"/>
      <c r="B179" s="164"/>
      <c r="C179" s="202" t="s">
        <v>310</v>
      </c>
      <c r="D179" s="202" t="s">
        <v>182</v>
      </c>
      <c r="E179" s="203" t="s">
        <v>311</v>
      </c>
      <c r="F179" s="204" t="s">
        <v>312</v>
      </c>
      <c r="G179" s="205" t="s">
        <v>126</v>
      </c>
      <c r="H179" s="206">
        <v>2.04</v>
      </c>
      <c r="I179" s="207"/>
      <c r="J179" s="208">
        <f>ROUND(I179*H179,1)</f>
        <v>0</v>
      </c>
      <c r="K179" s="204" t="s">
        <v>127</v>
      </c>
      <c r="L179" s="209"/>
      <c r="M179" s="210" t="s">
        <v>3</v>
      </c>
      <c r="N179" s="211" t="s">
        <v>44</v>
      </c>
      <c r="O179" s="72"/>
      <c r="P179" s="174">
        <f>O179*H179</f>
        <v>0</v>
      </c>
      <c r="Q179" s="174">
        <v>0.131</v>
      </c>
      <c r="R179" s="174">
        <f>Q179*H179</f>
        <v>0.26724000000000003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161</v>
      </c>
      <c r="AT179" s="176" t="s">
        <v>182</v>
      </c>
      <c r="AU179" s="176" t="s">
        <v>83</v>
      </c>
      <c r="AY179" s="19" t="s">
        <v>121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81</v>
      </c>
      <c r="BK179" s="177">
        <f>ROUND(I179*H179,1)</f>
        <v>0</v>
      </c>
      <c r="BL179" s="19" t="s">
        <v>128</v>
      </c>
      <c r="BM179" s="176" t="s">
        <v>313</v>
      </c>
    </row>
    <row r="180" spans="1:51" s="13" customFormat="1" ht="12">
      <c r="A180" s="13"/>
      <c r="B180" s="178"/>
      <c r="C180" s="13"/>
      <c r="D180" s="179" t="s">
        <v>141</v>
      </c>
      <c r="E180" s="180" t="s">
        <v>3</v>
      </c>
      <c r="F180" s="181" t="s">
        <v>314</v>
      </c>
      <c r="G180" s="13"/>
      <c r="H180" s="182">
        <v>2</v>
      </c>
      <c r="I180" s="183"/>
      <c r="J180" s="13"/>
      <c r="K180" s="13"/>
      <c r="L180" s="178"/>
      <c r="M180" s="184"/>
      <c r="N180" s="185"/>
      <c r="O180" s="185"/>
      <c r="P180" s="185"/>
      <c r="Q180" s="185"/>
      <c r="R180" s="185"/>
      <c r="S180" s="185"/>
      <c r="T180" s="18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0" t="s">
        <v>141</v>
      </c>
      <c r="AU180" s="180" t="s">
        <v>83</v>
      </c>
      <c r="AV180" s="13" t="s">
        <v>83</v>
      </c>
      <c r="AW180" s="13" t="s">
        <v>33</v>
      </c>
      <c r="AX180" s="13" t="s">
        <v>81</v>
      </c>
      <c r="AY180" s="180" t="s">
        <v>121</v>
      </c>
    </row>
    <row r="181" spans="1:51" s="13" customFormat="1" ht="12">
      <c r="A181" s="13"/>
      <c r="B181" s="178"/>
      <c r="C181" s="13"/>
      <c r="D181" s="179" t="s">
        <v>141</v>
      </c>
      <c r="E181" s="13"/>
      <c r="F181" s="181" t="s">
        <v>315</v>
      </c>
      <c r="G181" s="13"/>
      <c r="H181" s="182">
        <v>2.04</v>
      </c>
      <c r="I181" s="183"/>
      <c r="J181" s="13"/>
      <c r="K181" s="13"/>
      <c r="L181" s="178"/>
      <c r="M181" s="184"/>
      <c r="N181" s="185"/>
      <c r="O181" s="185"/>
      <c r="P181" s="185"/>
      <c r="Q181" s="185"/>
      <c r="R181" s="185"/>
      <c r="S181" s="185"/>
      <c r="T181" s="1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0" t="s">
        <v>141</v>
      </c>
      <c r="AU181" s="180" t="s">
        <v>83</v>
      </c>
      <c r="AV181" s="13" t="s">
        <v>83</v>
      </c>
      <c r="AW181" s="13" t="s">
        <v>4</v>
      </c>
      <c r="AX181" s="13" t="s">
        <v>81</v>
      </c>
      <c r="AY181" s="180" t="s">
        <v>121</v>
      </c>
    </row>
    <row r="182" spans="1:65" s="2" customFormat="1" ht="44.25" customHeight="1">
      <c r="A182" s="38"/>
      <c r="B182" s="164"/>
      <c r="C182" s="165" t="s">
        <v>316</v>
      </c>
      <c r="D182" s="165" t="s">
        <v>123</v>
      </c>
      <c r="E182" s="166" t="s">
        <v>317</v>
      </c>
      <c r="F182" s="167" t="s">
        <v>318</v>
      </c>
      <c r="G182" s="168" t="s">
        <v>126</v>
      </c>
      <c r="H182" s="169">
        <v>264</v>
      </c>
      <c r="I182" s="170"/>
      <c r="J182" s="171">
        <f>ROUND(I182*H182,1)</f>
        <v>0</v>
      </c>
      <c r="K182" s="167" t="s">
        <v>127</v>
      </c>
      <c r="L182" s="39"/>
      <c r="M182" s="172" t="s">
        <v>3</v>
      </c>
      <c r="N182" s="173" t="s">
        <v>44</v>
      </c>
      <c r="O182" s="72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128</v>
      </c>
      <c r="AT182" s="176" t="s">
        <v>123</v>
      </c>
      <c r="AU182" s="176" t="s">
        <v>83</v>
      </c>
      <c r="AY182" s="19" t="s">
        <v>121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81</v>
      </c>
      <c r="BK182" s="177">
        <f>ROUND(I182*H182,1)</f>
        <v>0</v>
      </c>
      <c r="BL182" s="19" t="s">
        <v>128</v>
      </c>
      <c r="BM182" s="176" t="s">
        <v>319</v>
      </c>
    </row>
    <row r="183" spans="1:65" s="2" customFormat="1" ht="12">
      <c r="A183" s="38"/>
      <c r="B183" s="164"/>
      <c r="C183" s="165" t="s">
        <v>320</v>
      </c>
      <c r="D183" s="165" t="s">
        <v>123</v>
      </c>
      <c r="E183" s="166" t="s">
        <v>321</v>
      </c>
      <c r="F183" s="167" t="s">
        <v>322</v>
      </c>
      <c r="G183" s="168" t="s">
        <v>126</v>
      </c>
      <c r="H183" s="169">
        <v>461</v>
      </c>
      <c r="I183" s="170"/>
      <c r="J183" s="171">
        <f>ROUND(I183*H183,1)</f>
        <v>0</v>
      </c>
      <c r="K183" s="167" t="s">
        <v>127</v>
      </c>
      <c r="L183" s="39"/>
      <c r="M183" s="172" t="s">
        <v>3</v>
      </c>
      <c r="N183" s="173" t="s">
        <v>44</v>
      </c>
      <c r="O183" s="72"/>
      <c r="P183" s="174">
        <f>O183*H183</f>
        <v>0</v>
      </c>
      <c r="Q183" s="174">
        <v>0.098</v>
      </c>
      <c r="R183" s="174">
        <f>Q183*H183</f>
        <v>45.178000000000004</v>
      </c>
      <c r="S183" s="174">
        <v>0</v>
      </c>
      <c r="T183" s="17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6" t="s">
        <v>128</v>
      </c>
      <c r="AT183" s="176" t="s">
        <v>123</v>
      </c>
      <c r="AU183" s="176" t="s">
        <v>83</v>
      </c>
      <c r="AY183" s="19" t="s">
        <v>121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9" t="s">
        <v>81</v>
      </c>
      <c r="BK183" s="177">
        <f>ROUND(I183*H183,1)</f>
        <v>0</v>
      </c>
      <c r="BL183" s="19" t="s">
        <v>128</v>
      </c>
      <c r="BM183" s="176" t="s">
        <v>323</v>
      </c>
    </row>
    <row r="184" spans="1:51" s="15" customFormat="1" ht="12">
      <c r="A184" s="15"/>
      <c r="B184" s="195"/>
      <c r="C184" s="15"/>
      <c r="D184" s="179" t="s">
        <v>141</v>
      </c>
      <c r="E184" s="196" t="s">
        <v>3</v>
      </c>
      <c r="F184" s="197" t="s">
        <v>272</v>
      </c>
      <c r="G184" s="15"/>
      <c r="H184" s="196" t="s">
        <v>3</v>
      </c>
      <c r="I184" s="198"/>
      <c r="J184" s="15"/>
      <c r="K184" s="15"/>
      <c r="L184" s="195"/>
      <c r="M184" s="199"/>
      <c r="N184" s="200"/>
      <c r="O184" s="200"/>
      <c r="P184" s="200"/>
      <c r="Q184" s="200"/>
      <c r="R184" s="200"/>
      <c r="S184" s="200"/>
      <c r="T184" s="20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196" t="s">
        <v>141</v>
      </c>
      <c r="AU184" s="196" t="s">
        <v>83</v>
      </c>
      <c r="AV184" s="15" t="s">
        <v>81</v>
      </c>
      <c r="AW184" s="15" t="s">
        <v>33</v>
      </c>
      <c r="AX184" s="15" t="s">
        <v>73</v>
      </c>
      <c r="AY184" s="196" t="s">
        <v>121</v>
      </c>
    </row>
    <row r="185" spans="1:51" s="13" customFormat="1" ht="12">
      <c r="A185" s="13"/>
      <c r="B185" s="178"/>
      <c r="C185" s="13"/>
      <c r="D185" s="179" t="s">
        <v>141</v>
      </c>
      <c r="E185" s="180" t="s">
        <v>3</v>
      </c>
      <c r="F185" s="181" t="s">
        <v>273</v>
      </c>
      <c r="G185" s="13"/>
      <c r="H185" s="182">
        <v>461</v>
      </c>
      <c r="I185" s="183"/>
      <c r="J185" s="13"/>
      <c r="K185" s="13"/>
      <c r="L185" s="178"/>
      <c r="M185" s="184"/>
      <c r="N185" s="185"/>
      <c r="O185" s="185"/>
      <c r="P185" s="185"/>
      <c r="Q185" s="185"/>
      <c r="R185" s="185"/>
      <c r="S185" s="185"/>
      <c r="T185" s="18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0" t="s">
        <v>141</v>
      </c>
      <c r="AU185" s="180" t="s">
        <v>83</v>
      </c>
      <c r="AV185" s="13" t="s">
        <v>83</v>
      </c>
      <c r="AW185" s="13" t="s">
        <v>33</v>
      </c>
      <c r="AX185" s="13" t="s">
        <v>81</v>
      </c>
      <c r="AY185" s="180" t="s">
        <v>121</v>
      </c>
    </row>
    <row r="186" spans="1:65" s="2" customFormat="1" ht="16.5" customHeight="1">
      <c r="A186" s="38"/>
      <c r="B186" s="164"/>
      <c r="C186" s="202" t="s">
        <v>324</v>
      </c>
      <c r="D186" s="202" t="s">
        <v>182</v>
      </c>
      <c r="E186" s="203" t="s">
        <v>325</v>
      </c>
      <c r="F186" s="204" t="s">
        <v>326</v>
      </c>
      <c r="G186" s="205" t="s">
        <v>126</v>
      </c>
      <c r="H186" s="206">
        <v>31.31</v>
      </c>
      <c r="I186" s="207"/>
      <c r="J186" s="208">
        <f>ROUND(I186*H186,1)</f>
        <v>0</v>
      </c>
      <c r="K186" s="204" t="s">
        <v>3</v>
      </c>
      <c r="L186" s="209"/>
      <c r="M186" s="210" t="s">
        <v>3</v>
      </c>
      <c r="N186" s="211" t="s">
        <v>44</v>
      </c>
      <c r="O186" s="72"/>
      <c r="P186" s="174">
        <f>O186*H186</f>
        <v>0</v>
      </c>
      <c r="Q186" s="174">
        <v>0.108</v>
      </c>
      <c r="R186" s="174">
        <f>Q186*H186</f>
        <v>3.38148</v>
      </c>
      <c r="S186" s="174">
        <v>0</v>
      </c>
      <c r="T186" s="17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6" t="s">
        <v>161</v>
      </c>
      <c r="AT186" s="176" t="s">
        <v>182</v>
      </c>
      <c r="AU186" s="176" t="s">
        <v>83</v>
      </c>
      <c r="AY186" s="19" t="s">
        <v>121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9" t="s">
        <v>81</v>
      </c>
      <c r="BK186" s="177">
        <f>ROUND(I186*H186,1)</f>
        <v>0</v>
      </c>
      <c r="BL186" s="19" t="s">
        <v>128</v>
      </c>
      <c r="BM186" s="176" t="s">
        <v>327</v>
      </c>
    </row>
    <row r="187" spans="1:51" s="13" customFormat="1" ht="12">
      <c r="A187" s="13"/>
      <c r="B187" s="178"/>
      <c r="C187" s="13"/>
      <c r="D187" s="179" t="s">
        <v>141</v>
      </c>
      <c r="E187" s="180" t="s">
        <v>3</v>
      </c>
      <c r="F187" s="181" t="s">
        <v>268</v>
      </c>
      <c r="G187" s="13"/>
      <c r="H187" s="182">
        <v>31</v>
      </c>
      <c r="I187" s="183"/>
      <c r="J187" s="13"/>
      <c r="K187" s="13"/>
      <c r="L187" s="178"/>
      <c r="M187" s="184"/>
      <c r="N187" s="185"/>
      <c r="O187" s="185"/>
      <c r="P187" s="185"/>
      <c r="Q187" s="185"/>
      <c r="R187" s="185"/>
      <c r="S187" s="185"/>
      <c r="T187" s="18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0" t="s">
        <v>141</v>
      </c>
      <c r="AU187" s="180" t="s">
        <v>83</v>
      </c>
      <c r="AV187" s="13" t="s">
        <v>83</v>
      </c>
      <c r="AW187" s="13" t="s">
        <v>33</v>
      </c>
      <c r="AX187" s="13" t="s">
        <v>81</v>
      </c>
      <c r="AY187" s="180" t="s">
        <v>121</v>
      </c>
    </row>
    <row r="188" spans="1:51" s="13" customFormat="1" ht="12">
      <c r="A188" s="13"/>
      <c r="B188" s="178"/>
      <c r="C188" s="13"/>
      <c r="D188" s="179" t="s">
        <v>141</v>
      </c>
      <c r="E188" s="13"/>
      <c r="F188" s="181" t="s">
        <v>328</v>
      </c>
      <c r="G188" s="13"/>
      <c r="H188" s="182">
        <v>31.31</v>
      </c>
      <c r="I188" s="183"/>
      <c r="J188" s="13"/>
      <c r="K188" s="13"/>
      <c r="L188" s="178"/>
      <c r="M188" s="184"/>
      <c r="N188" s="185"/>
      <c r="O188" s="185"/>
      <c r="P188" s="185"/>
      <c r="Q188" s="185"/>
      <c r="R188" s="185"/>
      <c r="S188" s="185"/>
      <c r="T188" s="1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0" t="s">
        <v>141</v>
      </c>
      <c r="AU188" s="180" t="s">
        <v>83</v>
      </c>
      <c r="AV188" s="13" t="s">
        <v>83</v>
      </c>
      <c r="AW188" s="13" t="s">
        <v>4</v>
      </c>
      <c r="AX188" s="13" t="s">
        <v>81</v>
      </c>
      <c r="AY188" s="180" t="s">
        <v>121</v>
      </c>
    </row>
    <row r="189" spans="1:65" s="2" customFormat="1" ht="16.5" customHeight="1">
      <c r="A189" s="38"/>
      <c r="B189" s="164"/>
      <c r="C189" s="202" t="s">
        <v>329</v>
      </c>
      <c r="D189" s="202" t="s">
        <v>182</v>
      </c>
      <c r="E189" s="203" t="s">
        <v>330</v>
      </c>
      <c r="F189" s="204" t="s">
        <v>331</v>
      </c>
      <c r="G189" s="205" t="s">
        <v>126</v>
      </c>
      <c r="H189" s="206">
        <v>434.3</v>
      </c>
      <c r="I189" s="207"/>
      <c r="J189" s="208">
        <f>ROUND(I189*H189,1)</f>
        <v>0</v>
      </c>
      <c r="K189" s="204" t="s">
        <v>3</v>
      </c>
      <c r="L189" s="209"/>
      <c r="M189" s="210" t="s">
        <v>3</v>
      </c>
      <c r="N189" s="211" t="s">
        <v>44</v>
      </c>
      <c r="O189" s="72"/>
      <c r="P189" s="174">
        <f>O189*H189</f>
        <v>0</v>
      </c>
      <c r="Q189" s="174">
        <v>0.108</v>
      </c>
      <c r="R189" s="174">
        <f>Q189*H189</f>
        <v>46.9044</v>
      </c>
      <c r="S189" s="174">
        <v>0</v>
      </c>
      <c r="T189" s="17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76" t="s">
        <v>161</v>
      </c>
      <c r="AT189" s="176" t="s">
        <v>182</v>
      </c>
      <c r="AU189" s="176" t="s">
        <v>83</v>
      </c>
      <c r="AY189" s="19" t="s">
        <v>121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9" t="s">
        <v>81</v>
      </c>
      <c r="BK189" s="177">
        <f>ROUND(I189*H189,1)</f>
        <v>0</v>
      </c>
      <c r="BL189" s="19" t="s">
        <v>128</v>
      </c>
      <c r="BM189" s="176" t="s">
        <v>332</v>
      </c>
    </row>
    <row r="190" spans="1:51" s="13" customFormat="1" ht="12">
      <c r="A190" s="13"/>
      <c r="B190" s="178"/>
      <c r="C190" s="13"/>
      <c r="D190" s="179" t="s">
        <v>141</v>
      </c>
      <c r="E190" s="180" t="s">
        <v>3</v>
      </c>
      <c r="F190" s="181" t="s">
        <v>333</v>
      </c>
      <c r="G190" s="13"/>
      <c r="H190" s="182">
        <v>430</v>
      </c>
      <c r="I190" s="183"/>
      <c r="J190" s="13"/>
      <c r="K190" s="13"/>
      <c r="L190" s="178"/>
      <c r="M190" s="184"/>
      <c r="N190" s="185"/>
      <c r="O190" s="185"/>
      <c r="P190" s="185"/>
      <c r="Q190" s="185"/>
      <c r="R190" s="185"/>
      <c r="S190" s="185"/>
      <c r="T190" s="1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0" t="s">
        <v>141</v>
      </c>
      <c r="AU190" s="180" t="s">
        <v>83</v>
      </c>
      <c r="AV190" s="13" t="s">
        <v>83</v>
      </c>
      <c r="AW190" s="13" t="s">
        <v>33</v>
      </c>
      <c r="AX190" s="13" t="s">
        <v>81</v>
      </c>
      <c r="AY190" s="180" t="s">
        <v>121</v>
      </c>
    </row>
    <row r="191" spans="1:51" s="13" customFormat="1" ht="12">
      <c r="A191" s="13"/>
      <c r="B191" s="178"/>
      <c r="C191" s="13"/>
      <c r="D191" s="179" t="s">
        <v>141</v>
      </c>
      <c r="E191" s="13"/>
      <c r="F191" s="181" t="s">
        <v>334</v>
      </c>
      <c r="G191" s="13"/>
      <c r="H191" s="182">
        <v>434.3</v>
      </c>
      <c r="I191" s="183"/>
      <c r="J191" s="13"/>
      <c r="K191" s="13"/>
      <c r="L191" s="178"/>
      <c r="M191" s="184"/>
      <c r="N191" s="185"/>
      <c r="O191" s="185"/>
      <c r="P191" s="185"/>
      <c r="Q191" s="185"/>
      <c r="R191" s="185"/>
      <c r="S191" s="185"/>
      <c r="T191" s="18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0" t="s">
        <v>141</v>
      </c>
      <c r="AU191" s="180" t="s">
        <v>83</v>
      </c>
      <c r="AV191" s="13" t="s">
        <v>83</v>
      </c>
      <c r="AW191" s="13" t="s">
        <v>4</v>
      </c>
      <c r="AX191" s="13" t="s">
        <v>81</v>
      </c>
      <c r="AY191" s="180" t="s">
        <v>121</v>
      </c>
    </row>
    <row r="192" spans="1:63" s="12" customFormat="1" ht="22.8" customHeight="1">
      <c r="A192" s="12"/>
      <c r="B192" s="151"/>
      <c r="C192" s="12"/>
      <c r="D192" s="152" t="s">
        <v>72</v>
      </c>
      <c r="E192" s="162" t="s">
        <v>166</v>
      </c>
      <c r="F192" s="162" t="s">
        <v>335</v>
      </c>
      <c r="G192" s="12"/>
      <c r="H192" s="12"/>
      <c r="I192" s="154"/>
      <c r="J192" s="163">
        <f>BK192</f>
        <v>0</v>
      </c>
      <c r="K192" s="12"/>
      <c r="L192" s="151"/>
      <c r="M192" s="156"/>
      <c r="N192" s="157"/>
      <c r="O192" s="157"/>
      <c r="P192" s="158">
        <f>SUM(P193:P221)</f>
        <v>0</v>
      </c>
      <c r="Q192" s="157"/>
      <c r="R192" s="158">
        <f>SUM(R193:R221)</f>
        <v>80.65650999999998</v>
      </c>
      <c r="S192" s="157"/>
      <c r="T192" s="159">
        <f>SUM(T193:T221)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2" t="s">
        <v>81</v>
      </c>
      <c r="AT192" s="160" t="s">
        <v>72</v>
      </c>
      <c r="AU192" s="160" t="s">
        <v>81</v>
      </c>
      <c r="AY192" s="152" t="s">
        <v>121</v>
      </c>
      <c r="BK192" s="161">
        <f>SUM(BK193:BK221)</f>
        <v>0</v>
      </c>
    </row>
    <row r="193" spans="1:65" s="2" customFormat="1" ht="16.5" customHeight="1">
      <c r="A193" s="38"/>
      <c r="B193" s="164"/>
      <c r="C193" s="165" t="s">
        <v>336</v>
      </c>
      <c r="D193" s="165" t="s">
        <v>123</v>
      </c>
      <c r="E193" s="166" t="s">
        <v>337</v>
      </c>
      <c r="F193" s="167" t="s">
        <v>338</v>
      </c>
      <c r="G193" s="168" t="s">
        <v>132</v>
      </c>
      <c r="H193" s="169">
        <v>5</v>
      </c>
      <c r="I193" s="170"/>
      <c r="J193" s="171">
        <f>ROUND(I193*H193,1)</f>
        <v>0</v>
      </c>
      <c r="K193" s="167" t="s">
        <v>127</v>
      </c>
      <c r="L193" s="39"/>
      <c r="M193" s="172" t="s">
        <v>3</v>
      </c>
      <c r="N193" s="173" t="s">
        <v>44</v>
      </c>
      <c r="O193" s="72"/>
      <c r="P193" s="174">
        <f>O193*H193</f>
        <v>0</v>
      </c>
      <c r="Q193" s="174">
        <v>0.0007</v>
      </c>
      <c r="R193" s="174">
        <f>Q193*H193</f>
        <v>0.0035</v>
      </c>
      <c r="S193" s="174">
        <v>0</v>
      </c>
      <c r="T193" s="17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6" t="s">
        <v>128</v>
      </c>
      <c r="AT193" s="176" t="s">
        <v>123</v>
      </c>
      <c r="AU193" s="176" t="s">
        <v>83</v>
      </c>
      <c r="AY193" s="19" t="s">
        <v>121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9" t="s">
        <v>81</v>
      </c>
      <c r="BK193" s="177">
        <f>ROUND(I193*H193,1)</f>
        <v>0</v>
      </c>
      <c r="BL193" s="19" t="s">
        <v>128</v>
      </c>
      <c r="BM193" s="176" t="s">
        <v>339</v>
      </c>
    </row>
    <row r="194" spans="1:65" s="2" customFormat="1" ht="16.5" customHeight="1">
      <c r="A194" s="38"/>
      <c r="B194" s="164"/>
      <c r="C194" s="202" t="s">
        <v>340</v>
      </c>
      <c r="D194" s="202" t="s">
        <v>182</v>
      </c>
      <c r="E194" s="203" t="s">
        <v>341</v>
      </c>
      <c r="F194" s="204" t="s">
        <v>342</v>
      </c>
      <c r="G194" s="205" t="s">
        <v>132</v>
      </c>
      <c r="H194" s="206">
        <v>4</v>
      </c>
      <c r="I194" s="207"/>
      <c r="J194" s="208">
        <f>ROUND(I194*H194,1)</f>
        <v>0</v>
      </c>
      <c r="K194" s="204" t="s">
        <v>127</v>
      </c>
      <c r="L194" s="209"/>
      <c r="M194" s="210" t="s">
        <v>3</v>
      </c>
      <c r="N194" s="211" t="s">
        <v>44</v>
      </c>
      <c r="O194" s="72"/>
      <c r="P194" s="174">
        <f>O194*H194</f>
        <v>0</v>
      </c>
      <c r="Q194" s="174">
        <v>0.0035</v>
      </c>
      <c r="R194" s="174">
        <f>Q194*H194</f>
        <v>0.014</v>
      </c>
      <c r="S194" s="174">
        <v>0</v>
      </c>
      <c r="T194" s="17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76" t="s">
        <v>161</v>
      </c>
      <c r="AT194" s="176" t="s">
        <v>182</v>
      </c>
      <c r="AU194" s="176" t="s">
        <v>83</v>
      </c>
      <c r="AY194" s="19" t="s">
        <v>121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9" t="s">
        <v>81</v>
      </c>
      <c r="BK194" s="177">
        <f>ROUND(I194*H194,1)</f>
        <v>0</v>
      </c>
      <c r="BL194" s="19" t="s">
        <v>128</v>
      </c>
      <c r="BM194" s="176" t="s">
        <v>343</v>
      </c>
    </row>
    <row r="195" spans="1:65" s="2" customFormat="1" ht="16.5" customHeight="1">
      <c r="A195" s="38"/>
      <c r="B195" s="164"/>
      <c r="C195" s="202" t="s">
        <v>344</v>
      </c>
      <c r="D195" s="202" t="s">
        <v>182</v>
      </c>
      <c r="E195" s="203" t="s">
        <v>345</v>
      </c>
      <c r="F195" s="204" t="s">
        <v>346</v>
      </c>
      <c r="G195" s="205" t="s">
        <v>132</v>
      </c>
      <c r="H195" s="206">
        <v>1</v>
      </c>
      <c r="I195" s="207"/>
      <c r="J195" s="208">
        <f>ROUND(I195*H195,1)</f>
        <v>0</v>
      </c>
      <c r="K195" s="204" t="s">
        <v>127</v>
      </c>
      <c r="L195" s="209"/>
      <c r="M195" s="210" t="s">
        <v>3</v>
      </c>
      <c r="N195" s="211" t="s">
        <v>44</v>
      </c>
      <c r="O195" s="72"/>
      <c r="P195" s="174">
        <f>O195*H195</f>
        <v>0</v>
      </c>
      <c r="Q195" s="174">
        <v>0.0025</v>
      </c>
      <c r="R195" s="174">
        <f>Q195*H195</f>
        <v>0.0025</v>
      </c>
      <c r="S195" s="174">
        <v>0</v>
      </c>
      <c r="T195" s="17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76" t="s">
        <v>161</v>
      </c>
      <c r="AT195" s="176" t="s">
        <v>182</v>
      </c>
      <c r="AU195" s="176" t="s">
        <v>83</v>
      </c>
      <c r="AY195" s="19" t="s">
        <v>121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9" t="s">
        <v>81</v>
      </c>
      <c r="BK195" s="177">
        <f>ROUND(I195*H195,1)</f>
        <v>0</v>
      </c>
      <c r="BL195" s="19" t="s">
        <v>128</v>
      </c>
      <c r="BM195" s="176" t="s">
        <v>347</v>
      </c>
    </row>
    <row r="196" spans="1:65" s="2" customFormat="1" ht="16.5" customHeight="1">
      <c r="A196" s="38"/>
      <c r="B196" s="164"/>
      <c r="C196" s="165" t="s">
        <v>348</v>
      </c>
      <c r="D196" s="165" t="s">
        <v>123</v>
      </c>
      <c r="E196" s="166" t="s">
        <v>349</v>
      </c>
      <c r="F196" s="167" t="s">
        <v>350</v>
      </c>
      <c r="G196" s="168" t="s">
        <v>132</v>
      </c>
      <c r="H196" s="169">
        <v>4</v>
      </c>
      <c r="I196" s="170"/>
      <c r="J196" s="171">
        <f>ROUND(I196*H196,1)</f>
        <v>0</v>
      </c>
      <c r="K196" s="167" t="s">
        <v>127</v>
      </c>
      <c r="L196" s="39"/>
      <c r="M196" s="172" t="s">
        <v>3</v>
      </c>
      <c r="N196" s="173" t="s">
        <v>44</v>
      </c>
      <c r="O196" s="72"/>
      <c r="P196" s="174">
        <f>O196*H196</f>
        <v>0</v>
      </c>
      <c r="Q196" s="174">
        <v>0.10941</v>
      </c>
      <c r="R196" s="174">
        <f>Q196*H196</f>
        <v>0.43764</v>
      </c>
      <c r="S196" s="174">
        <v>0</v>
      </c>
      <c r="T196" s="17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76" t="s">
        <v>128</v>
      </c>
      <c r="AT196" s="176" t="s">
        <v>123</v>
      </c>
      <c r="AU196" s="176" t="s">
        <v>83</v>
      </c>
      <c r="AY196" s="19" t="s">
        <v>121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9" t="s">
        <v>81</v>
      </c>
      <c r="BK196" s="177">
        <f>ROUND(I196*H196,1)</f>
        <v>0</v>
      </c>
      <c r="BL196" s="19" t="s">
        <v>128</v>
      </c>
      <c r="BM196" s="176" t="s">
        <v>351</v>
      </c>
    </row>
    <row r="197" spans="1:65" s="2" customFormat="1" ht="16.5" customHeight="1">
      <c r="A197" s="38"/>
      <c r="B197" s="164"/>
      <c r="C197" s="202" t="s">
        <v>352</v>
      </c>
      <c r="D197" s="202" t="s">
        <v>182</v>
      </c>
      <c r="E197" s="203" t="s">
        <v>353</v>
      </c>
      <c r="F197" s="204" t="s">
        <v>354</v>
      </c>
      <c r="G197" s="205" t="s">
        <v>132</v>
      </c>
      <c r="H197" s="206">
        <v>4</v>
      </c>
      <c r="I197" s="207"/>
      <c r="J197" s="208">
        <f>ROUND(I197*H197,1)</f>
        <v>0</v>
      </c>
      <c r="K197" s="204" t="s">
        <v>127</v>
      </c>
      <c r="L197" s="209"/>
      <c r="M197" s="210" t="s">
        <v>3</v>
      </c>
      <c r="N197" s="211" t="s">
        <v>44</v>
      </c>
      <c r="O197" s="72"/>
      <c r="P197" s="174">
        <f>O197*H197</f>
        <v>0</v>
      </c>
      <c r="Q197" s="174">
        <v>0.0065</v>
      </c>
      <c r="R197" s="174">
        <f>Q197*H197</f>
        <v>0.026</v>
      </c>
      <c r="S197" s="174">
        <v>0</v>
      </c>
      <c r="T197" s="1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6" t="s">
        <v>161</v>
      </c>
      <c r="AT197" s="176" t="s">
        <v>182</v>
      </c>
      <c r="AU197" s="176" t="s">
        <v>83</v>
      </c>
      <c r="AY197" s="19" t="s">
        <v>121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9" t="s">
        <v>81</v>
      </c>
      <c r="BK197" s="177">
        <f>ROUND(I197*H197,1)</f>
        <v>0</v>
      </c>
      <c r="BL197" s="19" t="s">
        <v>128</v>
      </c>
      <c r="BM197" s="176" t="s">
        <v>355</v>
      </c>
    </row>
    <row r="198" spans="1:65" s="2" customFormat="1" ht="16.5" customHeight="1">
      <c r="A198" s="38"/>
      <c r="B198" s="164"/>
      <c r="C198" s="165" t="s">
        <v>356</v>
      </c>
      <c r="D198" s="165" t="s">
        <v>123</v>
      </c>
      <c r="E198" s="166" t="s">
        <v>357</v>
      </c>
      <c r="F198" s="167" t="s">
        <v>358</v>
      </c>
      <c r="G198" s="168" t="s">
        <v>126</v>
      </c>
      <c r="H198" s="169">
        <v>12</v>
      </c>
      <c r="I198" s="170"/>
      <c r="J198" s="171">
        <f>ROUND(I198*H198,1)</f>
        <v>0</v>
      </c>
      <c r="K198" s="167" t="s">
        <v>127</v>
      </c>
      <c r="L198" s="39"/>
      <c r="M198" s="172" t="s">
        <v>3</v>
      </c>
      <c r="N198" s="173" t="s">
        <v>44</v>
      </c>
      <c r="O198" s="72"/>
      <c r="P198" s="174">
        <f>O198*H198</f>
        <v>0</v>
      </c>
      <c r="Q198" s="174">
        <v>0.00085</v>
      </c>
      <c r="R198" s="174">
        <f>Q198*H198</f>
        <v>0.010199999999999999</v>
      </c>
      <c r="S198" s="174">
        <v>0</v>
      </c>
      <c r="T198" s="17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76" t="s">
        <v>128</v>
      </c>
      <c r="AT198" s="176" t="s">
        <v>123</v>
      </c>
      <c r="AU198" s="176" t="s">
        <v>83</v>
      </c>
      <c r="AY198" s="19" t="s">
        <v>121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9" t="s">
        <v>81</v>
      </c>
      <c r="BK198" s="177">
        <f>ROUND(I198*H198,1)</f>
        <v>0</v>
      </c>
      <c r="BL198" s="19" t="s">
        <v>128</v>
      </c>
      <c r="BM198" s="176" t="s">
        <v>359</v>
      </c>
    </row>
    <row r="199" spans="1:51" s="15" customFormat="1" ht="12">
      <c r="A199" s="15"/>
      <c r="B199" s="195"/>
      <c r="C199" s="15"/>
      <c r="D199" s="179" t="s">
        <v>141</v>
      </c>
      <c r="E199" s="196" t="s">
        <v>3</v>
      </c>
      <c r="F199" s="197" t="s">
        <v>360</v>
      </c>
      <c r="G199" s="15"/>
      <c r="H199" s="196" t="s">
        <v>3</v>
      </c>
      <c r="I199" s="198"/>
      <c r="J199" s="15"/>
      <c r="K199" s="15"/>
      <c r="L199" s="195"/>
      <c r="M199" s="199"/>
      <c r="N199" s="200"/>
      <c r="O199" s="200"/>
      <c r="P199" s="200"/>
      <c r="Q199" s="200"/>
      <c r="R199" s="200"/>
      <c r="S199" s="200"/>
      <c r="T199" s="20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196" t="s">
        <v>141</v>
      </c>
      <c r="AU199" s="196" t="s">
        <v>83</v>
      </c>
      <c r="AV199" s="15" t="s">
        <v>81</v>
      </c>
      <c r="AW199" s="15" t="s">
        <v>33</v>
      </c>
      <c r="AX199" s="15" t="s">
        <v>73</v>
      </c>
      <c r="AY199" s="196" t="s">
        <v>121</v>
      </c>
    </row>
    <row r="200" spans="1:51" s="13" customFormat="1" ht="12">
      <c r="A200" s="13"/>
      <c r="B200" s="178"/>
      <c r="C200" s="13"/>
      <c r="D200" s="179" t="s">
        <v>141</v>
      </c>
      <c r="E200" s="180" t="s">
        <v>3</v>
      </c>
      <c r="F200" s="181" t="s">
        <v>361</v>
      </c>
      <c r="G200" s="13"/>
      <c r="H200" s="182">
        <v>12</v>
      </c>
      <c r="I200" s="183"/>
      <c r="J200" s="13"/>
      <c r="K200" s="13"/>
      <c r="L200" s="178"/>
      <c r="M200" s="184"/>
      <c r="N200" s="185"/>
      <c r="O200" s="185"/>
      <c r="P200" s="185"/>
      <c r="Q200" s="185"/>
      <c r="R200" s="185"/>
      <c r="S200" s="185"/>
      <c r="T200" s="18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0" t="s">
        <v>141</v>
      </c>
      <c r="AU200" s="180" t="s">
        <v>83</v>
      </c>
      <c r="AV200" s="13" t="s">
        <v>83</v>
      </c>
      <c r="AW200" s="13" t="s">
        <v>33</v>
      </c>
      <c r="AX200" s="13" t="s">
        <v>81</v>
      </c>
      <c r="AY200" s="180" t="s">
        <v>121</v>
      </c>
    </row>
    <row r="201" spans="1:65" s="2" customFormat="1" ht="12">
      <c r="A201" s="38"/>
      <c r="B201" s="164"/>
      <c r="C201" s="165" t="s">
        <v>362</v>
      </c>
      <c r="D201" s="165" t="s">
        <v>123</v>
      </c>
      <c r="E201" s="166" t="s">
        <v>363</v>
      </c>
      <c r="F201" s="167" t="s">
        <v>364</v>
      </c>
      <c r="G201" s="168" t="s">
        <v>148</v>
      </c>
      <c r="H201" s="169">
        <v>120</v>
      </c>
      <c r="I201" s="170"/>
      <c r="J201" s="171">
        <f>ROUND(I201*H201,1)</f>
        <v>0</v>
      </c>
      <c r="K201" s="167" t="s">
        <v>127</v>
      </c>
      <c r="L201" s="39"/>
      <c r="M201" s="172" t="s">
        <v>3</v>
      </c>
      <c r="N201" s="173" t="s">
        <v>44</v>
      </c>
      <c r="O201" s="72"/>
      <c r="P201" s="174">
        <f>O201*H201</f>
        <v>0</v>
      </c>
      <c r="Q201" s="174">
        <v>0.1554</v>
      </c>
      <c r="R201" s="174">
        <f>Q201*H201</f>
        <v>18.648</v>
      </c>
      <c r="S201" s="174">
        <v>0</v>
      </c>
      <c r="T201" s="17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76" t="s">
        <v>128</v>
      </c>
      <c r="AT201" s="176" t="s">
        <v>123</v>
      </c>
      <c r="AU201" s="176" t="s">
        <v>83</v>
      </c>
      <c r="AY201" s="19" t="s">
        <v>121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9" t="s">
        <v>81</v>
      </c>
      <c r="BK201" s="177">
        <f>ROUND(I201*H201,1)</f>
        <v>0</v>
      </c>
      <c r="BL201" s="19" t="s">
        <v>128</v>
      </c>
      <c r="BM201" s="176" t="s">
        <v>365</v>
      </c>
    </row>
    <row r="202" spans="1:51" s="13" customFormat="1" ht="12">
      <c r="A202" s="13"/>
      <c r="B202" s="178"/>
      <c r="C202" s="13"/>
      <c r="D202" s="179" t="s">
        <v>141</v>
      </c>
      <c r="E202" s="180" t="s">
        <v>3</v>
      </c>
      <c r="F202" s="181" t="s">
        <v>366</v>
      </c>
      <c r="G202" s="13"/>
      <c r="H202" s="182">
        <v>120</v>
      </c>
      <c r="I202" s="183"/>
      <c r="J202" s="13"/>
      <c r="K202" s="13"/>
      <c r="L202" s="178"/>
      <c r="M202" s="184"/>
      <c r="N202" s="185"/>
      <c r="O202" s="185"/>
      <c r="P202" s="185"/>
      <c r="Q202" s="185"/>
      <c r="R202" s="185"/>
      <c r="S202" s="185"/>
      <c r="T202" s="1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0" t="s">
        <v>141</v>
      </c>
      <c r="AU202" s="180" t="s">
        <v>83</v>
      </c>
      <c r="AV202" s="13" t="s">
        <v>83</v>
      </c>
      <c r="AW202" s="13" t="s">
        <v>33</v>
      </c>
      <c r="AX202" s="13" t="s">
        <v>81</v>
      </c>
      <c r="AY202" s="180" t="s">
        <v>121</v>
      </c>
    </row>
    <row r="203" spans="1:65" s="2" customFormat="1" ht="16.5" customHeight="1">
      <c r="A203" s="38"/>
      <c r="B203" s="164"/>
      <c r="C203" s="202" t="s">
        <v>367</v>
      </c>
      <c r="D203" s="202" t="s">
        <v>182</v>
      </c>
      <c r="E203" s="203" t="s">
        <v>368</v>
      </c>
      <c r="F203" s="204" t="s">
        <v>369</v>
      </c>
      <c r="G203" s="205" t="s">
        <v>148</v>
      </c>
      <c r="H203" s="206">
        <v>120.253</v>
      </c>
      <c r="I203" s="207"/>
      <c r="J203" s="208">
        <f>ROUND(I203*H203,1)</f>
        <v>0</v>
      </c>
      <c r="K203" s="204" t="s">
        <v>3</v>
      </c>
      <c r="L203" s="209"/>
      <c r="M203" s="210" t="s">
        <v>3</v>
      </c>
      <c r="N203" s="211" t="s">
        <v>44</v>
      </c>
      <c r="O203" s="72"/>
      <c r="P203" s="174">
        <f>O203*H203</f>
        <v>0</v>
      </c>
      <c r="Q203" s="174">
        <v>0.08</v>
      </c>
      <c r="R203" s="174">
        <f>Q203*H203</f>
        <v>9.62024</v>
      </c>
      <c r="S203" s="174">
        <v>0</v>
      </c>
      <c r="T203" s="17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6" t="s">
        <v>161</v>
      </c>
      <c r="AT203" s="176" t="s">
        <v>182</v>
      </c>
      <c r="AU203" s="176" t="s">
        <v>83</v>
      </c>
      <c r="AY203" s="19" t="s">
        <v>121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81</v>
      </c>
      <c r="BK203" s="177">
        <f>ROUND(I203*H203,1)</f>
        <v>0</v>
      </c>
      <c r="BL203" s="19" t="s">
        <v>128</v>
      </c>
      <c r="BM203" s="176" t="s">
        <v>370</v>
      </c>
    </row>
    <row r="204" spans="1:51" s="13" customFormat="1" ht="12">
      <c r="A204" s="13"/>
      <c r="B204" s="178"/>
      <c r="C204" s="13"/>
      <c r="D204" s="179" t="s">
        <v>141</v>
      </c>
      <c r="E204" s="13"/>
      <c r="F204" s="181" t="s">
        <v>371</v>
      </c>
      <c r="G204" s="13"/>
      <c r="H204" s="182">
        <v>120.253</v>
      </c>
      <c r="I204" s="183"/>
      <c r="J204" s="13"/>
      <c r="K204" s="13"/>
      <c r="L204" s="178"/>
      <c r="M204" s="184"/>
      <c r="N204" s="185"/>
      <c r="O204" s="185"/>
      <c r="P204" s="185"/>
      <c r="Q204" s="185"/>
      <c r="R204" s="185"/>
      <c r="S204" s="185"/>
      <c r="T204" s="18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0" t="s">
        <v>141</v>
      </c>
      <c r="AU204" s="180" t="s">
        <v>83</v>
      </c>
      <c r="AV204" s="13" t="s">
        <v>83</v>
      </c>
      <c r="AW204" s="13" t="s">
        <v>4</v>
      </c>
      <c r="AX204" s="13" t="s">
        <v>81</v>
      </c>
      <c r="AY204" s="180" t="s">
        <v>121</v>
      </c>
    </row>
    <row r="205" spans="1:65" s="2" customFormat="1" ht="12">
      <c r="A205" s="38"/>
      <c r="B205" s="164"/>
      <c r="C205" s="165" t="s">
        <v>372</v>
      </c>
      <c r="D205" s="165" t="s">
        <v>123</v>
      </c>
      <c r="E205" s="166" t="s">
        <v>373</v>
      </c>
      <c r="F205" s="167" t="s">
        <v>374</v>
      </c>
      <c r="G205" s="168" t="s">
        <v>148</v>
      </c>
      <c r="H205" s="169">
        <v>137.5</v>
      </c>
      <c r="I205" s="170"/>
      <c r="J205" s="171">
        <f>ROUND(I205*H205,1)</f>
        <v>0</v>
      </c>
      <c r="K205" s="167" t="s">
        <v>127</v>
      </c>
      <c r="L205" s="39"/>
      <c r="M205" s="172" t="s">
        <v>3</v>
      </c>
      <c r="N205" s="173" t="s">
        <v>44</v>
      </c>
      <c r="O205" s="72"/>
      <c r="P205" s="174">
        <f>O205*H205</f>
        <v>0</v>
      </c>
      <c r="Q205" s="174">
        <v>0.1295</v>
      </c>
      <c r="R205" s="174">
        <f>Q205*H205</f>
        <v>17.806250000000002</v>
      </c>
      <c r="S205" s="174">
        <v>0</v>
      </c>
      <c r="T205" s="17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76" t="s">
        <v>128</v>
      </c>
      <c r="AT205" s="176" t="s">
        <v>123</v>
      </c>
      <c r="AU205" s="176" t="s">
        <v>83</v>
      </c>
      <c r="AY205" s="19" t="s">
        <v>121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9" t="s">
        <v>81</v>
      </c>
      <c r="BK205" s="177">
        <f>ROUND(I205*H205,1)</f>
        <v>0</v>
      </c>
      <c r="BL205" s="19" t="s">
        <v>128</v>
      </c>
      <c r="BM205" s="176" t="s">
        <v>375</v>
      </c>
    </row>
    <row r="206" spans="1:51" s="13" customFormat="1" ht="12">
      <c r="A206" s="13"/>
      <c r="B206" s="178"/>
      <c r="C206" s="13"/>
      <c r="D206" s="179" t="s">
        <v>141</v>
      </c>
      <c r="E206" s="180" t="s">
        <v>3</v>
      </c>
      <c r="F206" s="181" t="s">
        <v>376</v>
      </c>
      <c r="G206" s="13"/>
      <c r="H206" s="182">
        <v>137.5</v>
      </c>
      <c r="I206" s="183"/>
      <c r="J206" s="13"/>
      <c r="K206" s="13"/>
      <c r="L206" s="178"/>
      <c r="M206" s="184"/>
      <c r="N206" s="185"/>
      <c r="O206" s="185"/>
      <c r="P206" s="185"/>
      <c r="Q206" s="185"/>
      <c r="R206" s="185"/>
      <c r="S206" s="185"/>
      <c r="T206" s="1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0" t="s">
        <v>141</v>
      </c>
      <c r="AU206" s="180" t="s">
        <v>83</v>
      </c>
      <c r="AV206" s="13" t="s">
        <v>83</v>
      </c>
      <c r="AW206" s="13" t="s">
        <v>33</v>
      </c>
      <c r="AX206" s="13" t="s">
        <v>81</v>
      </c>
      <c r="AY206" s="180" t="s">
        <v>121</v>
      </c>
    </row>
    <row r="207" spans="1:65" s="2" customFormat="1" ht="16.5" customHeight="1">
      <c r="A207" s="38"/>
      <c r="B207" s="164"/>
      <c r="C207" s="202" t="s">
        <v>377</v>
      </c>
      <c r="D207" s="202" t="s">
        <v>182</v>
      </c>
      <c r="E207" s="203" t="s">
        <v>378</v>
      </c>
      <c r="F207" s="204" t="s">
        <v>379</v>
      </c>
      <c r="G207" s="205" t="s">
        <v>148</v>
      </c>
      <c r="H207" s="206">
        <v>140.25</v>
      </c>
      <c r="I207" s="207"/>
      <c r="J207" s="208">
        <f>ROUND(I207*H207,1)</f>
        <v>0</v>
      </c>
      <c r="K207" s="204" t="s">
        <v>127</v>
      </c>
      <c r="L207" s="209"/>
      <c r="M207" s="210" t="s">
        <v>3</v>
      </c>
      <c r="N207" s="211" t="s">
        <v>44</v>
      </c>
      <c r="O207" s="72"/>
      <c r="P207" s="174">
        <f>O207*H207</f>
        <v>0</v>
      </c>
      <c r="Q207" s="174">
        <v>0.048</v>
      </c>
      <c r="R207" s="174">
        <f>Q207*H207</f>
        <v>6.732</v>
      </c>
      <c r="S207" s="174">
        <v>0</v>
      </c>
      <c r="T207" s="17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76" t="s">
        <v>161</v>
      </c>
      <c r="AT207" s="176" t="s">
        <v>182</v>
      </c>
      <c r="AU207" s="176" t="s">
        <v>83</v>
      </c>
      <c r="AY207" s="19" t="s">
        <v>121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9" t="s">
        <v>81</v>
      </c>
      <c r="BK207" s="177">
        <f>ROUND(I207*H207,1)</f>
        <v>0</v>
      </c>
      <c r="BL207" s="19" t="s">
        <v>128</v>
      </c>
      <c r="BM207" s="176" t="s">
        <v>380</v>
      </c>
    </row>
    <row r="208" spans="1:51" s="13" customFormat="1" ht="12">
      <c r="A208" s="13"/>
      <c r="B208" s="178"/>
      <c r="C208" s="13"/>
      <c r="D208" s="179" t="s">
        <v>141</v>
      </c>
      <c r="E208" s="13"/>
      <c r="F208" s="181" t="s">
        <v>381</v>
      </c>
      <c r="G208" s="13"/>
      <c r="H208" s="182">
        <v>140.25</v>
      </c>
      <c r="I208" s="183"/>
      <c r="J208" s="13"/>
      <c r="K208" s="13"/>
      <c r="L208" s="178"/>
      <c r="M208" s="184"/>
      <c r="N208" s="185"/>
      <c r="O208" s="185"/>
      <c r="P208" s="185"/>
      <c r="Q208" s="185"/>
      <c r="R208" s="185"/>
      <c r="S208" s="185"/>
      <c r="T208" s="18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0" t="s">
        <v>141</v>
      </c>
      <c r="AU208" s="180" t="s">
        <v>83</v>
      </c>
      <c r="AV208" s="13" t="s">
        <v>83</v>
      </c>
      <c r="AW208" s="13" t="s">
        <v>4</v>
      </c>
      <c r="AX208" s="13" t="s">
        <v>81</v>
      </c>
      <c r="AY208" s="180" t="s">
        <v>121</v>
      </c>
    </row>
    <row r="209" spans="1:65" s="2" customFormat="1" ht="12">
      <c r="A209" s="38"/>
      <c r="B209" s="164"/>
      <c r="C209" s="165" t="s">
        <v>382</v>
      </c>
      <c r="D209" s="165" t="s">
        <v>123</v>
      </c>
      <c r="E209" s="166" t="s">
        <v>383</v>
      </c>
      <c r="F209" s="167" t="s">
        <v>384</v>
      </c>
      <c r="G209" s="168" t="s">
        <v>148</v>
      </c>
      <c r="H209" s="169">
        <v>165</v>
      </c>
      <c r="I209" s="170"/>
      <c r="J209" s="171">
        <f>ROUND(I209*H209,1)</f>
        <v>0</v>
      </c>
      <c r="K209" s="167" t="s">
        <v>127</v>
      </c>
      <c r="L209" s="39"/>
      <c r="M209" s="172" t="s">
        <v>3</v>
      </c>
      <c r="N209" s="173" t="s">
        <v>44</v>
      </c>
      <c r="O209" s="72"/>
      <c r="P209" s="174">
        <f>O209*H209</f>
        <v>0</v>
      </c>
      <c r="Q209" s="174">
        <v>0.14067</v>
      </c>
      <c r="R209" s="174">
        <f>Q209*H209</f>
        <v>23.210549999999998</v>
      </c>
      <c r="S209" s="174">
        <v>0</v>
      </c>
      <c r="T209" s="17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76" t="s">
        <v>128</v>
      </c>
      <c r="AT209" s="176" t="s">
        <v>123</v>
      </c>
      <c r="AU209" s="176" t="s">
        <v>83</v>
      </c>
      <c r="AY209" s="19" t="s">
        <v>121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9" t="s">
        <v>81</v>
      </c>
      <c r="BK209" s="177">
        <f>ROUND(I209*H209,1)</f>
        <v>0</v>
      </c>
      <c r="BL209" s="19" t="s">
        <v>128</v>
      </c>
      <c r="BM209" s="176" t="s">
        <v>385</v>
      </c>
    </row>
    <row r="210" spans="1:51" s="15" customFormat="1" ht="12">
      <c r="A210" s="15"/>
      <c r="B210" s="195"/>
      <c r="C210" s="15"/>
      <c r="D210" s="179" t="s">
        <v>141</v>
      </c>
      <c r="E210" s="196" t="s">
        <v>3</v>
      </c>
      <c r="F210" s="197" t="s">
        <v>386</v>
      </c>
      <c r="G210" s="15"/>
      <c r="H210" s="196" t="s">
        <v>3</v>
      </c>
      <c r="I210" s="198"/>
      <c r="J210" s="15"/>
      <c r="K210" s="15"/>
      <c r="L210" s="195"/>
      <c r="M210" s="199"/>
      <c r="N210" s="200"/>
      <c r="O210" s="200"/>
      <c r="P210" s="200"/>
      <c r="Q210" s="200"/>
      <c r="R210" s="200"/>
      <c r="S210" s="200"/>
      <c r="T210" s="20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196" t="s">
        <v>141</v>
      </c>
      <c r="AU210" s="196" t="s">
        <v>83</v>
      </c>
      <c r="AV210" s="15" t="s">
        <v>81</v>
      </c>
      <c r="AW210" s="15" t="s">
        <v>33</v>
      </c>
      <c r="AX210" s="15" t="s">
        <v>73</v>
      </c>
      <c r="AY210" s="196" t="s">
        <v>121</v>
      </c>
    </row>
    <row r="211" spans="1:51" s="13" customFormat="1" ht="12">
      <c r="A211" s="13"/>
      <c r="B211" s="178"/>
      <c r="C211" s="13"/>
      <c r="D211" s="179" t="s">
        <v>141</v>
      </c>
      <c r="E211" s="180" t="s">
        <v>3</v>
      </c>
      <c r="F211" s="181" t="s">
        <v>387</v>
      </c>
      <c r="G211" s="13"/>
      <c r="H211" s="182">
        <v>120</v>
      </c>
      <c r="I211" s="183"/>
      <c r="J211" s="13"/>
      <c r="K211" s="13"/>
      <c r="L211" s="178"/>
      <c r="M211" s="184"/>
      <c r="N211" s="185"/>
      <c r="O211" s="185"/>
      <c r="P211" s="185"/>
      <c r="Q211" s="185"/>
      <c r="R211" s="185"/>
      <c r="S211" s="185"/>
      <c r="T211" s="18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0" t="s">
        <v>141</v>
      </c>
      <c r="AU211" s="180" t="s">
        <v>83</v>
      </c>
      <c r="AV211" s="13" t="s">
        <v>83</v>
      </c>
      <c r="AW211" s="13" t="s">
        <v>33</v>
      </c>
      <c r="AX211" s="13" t="s">
        <v>73</v>
      </c>
      <c r="AY211" s="180" t="s">
        <v>121</v>
      </c>
    </row>
    <row r="212" spans="1:51" s="15" customFormat="1" ht="12">
      <c r="A212" s="15"/>
      <c r="B212" s="195"/>
      <c r="C212" s="15"/>
      <c r="D212" s="179" t="s">
        <v>141</v>
      </c>
      <c r="E212" s="196" t="s">
        <v>3</v>
      </c>
      <c r="F212" s="197" t="s">
        <v>388</v>
      </c>
      <c r="G212" s="15"/>
      <c r="H212" s="196" t="s">
        <v>3</v>
      </c>
      <c r="I212" s="198"/>
      <c r="J212" s="15"/>
      <c r="K212" s="15"/>
      <c r="L212" s="195"/>
      <c r="M212" s="199"/>
      <c r="N212" s="200"/>
      <c r="O212" s="200"/>
      <c r="P212" s="200"/>
      <c r="Q212" s="200"/>
      <c r="R212" s="200"/>
      <c r="S212" s="200"/>
      <c r="T212" s="20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196" t="s">
        <v>141</v>
      </c>
      <c r="AU212" s="196" t="s">
        <v>83</v>
      </c>
      <c r="AV212" s="15" t="s">
        <v>81</v>
      </c>
      <c r="AW212" s="15" t="s">
        <v>33</v>
      </c>
      <c r="AX212" s="15" t="s">
        <v>73</v>
      </c>
      <c r="AY212" s="196" t="s">
        <v>121</v>
      </c>
    </row>
    <row r="213" spans="1:51" s="13" customFormat="1" ht="12">
      <c r="A213" s="13"/>
      <c r="B213" s="178"/>
      <c r="C213" s="13"/>
      <c r="D213" s="179" t="s">
        <v>141</v>
      </c>
      <c r="E213" s="180" t="s">
        <v>3</v>
      </c>
      <c r="F213" s="181" t="s">
        <v>389</v>
      </c>
      <c r="G213" s="13"/>
      <c r="H213" s="182">
        <v>45</v>
      </c>
      <c r="I213" s="183"/>
      <c r="J213" s="13"/>
      <c r="K213" s="13"/>
      <c r="L213" s="178"/>
      <c r="M213" s="184"/>
      <c r="N213" s="185"/>
      <c r="O213" s="185"/>
      <c r="P213" s="185"/>
      <c r="Q213" s="185"/>
      <c r="R213" s="185"/>
      <c r="S213" s="185"/>
      <c r="T213" s="18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0" t="s">
        <v>141</v>
      </c>
      <c r="AU213" s="180" t="s">
        <v>83</v>
      </c>
      <c r="AV213" s="13" t="s">
        <v>83</v>
      </c>
      <c r="AW213" s="13" t="s">
        <v>33</v>
      </c>
      <c r="AX213" s="13" t="s">
        <v>73</v>
      </c>
      <c r="AY213" s="180" t="s">
        <v>121</v>
      </c>
    </row>
    <row r="214" spans="1:51" s="14" customFormat="1" ht="12">
      <c r="A214" s="14"/>
      <c r="B214" s="187"/>
      <c r="C214" s="14"/>
      <c r="D214" s="179" t="s">
        <v>141</v>
      </c>
      <c r="E214" s="188" t="s">
        <v>3</v>
      </c>
      <c r="F214" s="189" t="s">
        <v>144</v>
      </c>
      <c r="G214" s="14"/>
      <c r="H214" s="190">
        <v>165</v>
      </c>
      <c r="I214" s="191"/>
      <c r="J214" s="14"/>
      <c r="K214" s="14"/>
      <c r="L214" s="187"/>
      <c r="M214" s="192"/>
      <c r="N214" s="193"/>
      <c r="O214" s="193"/>
      <c r="P214" s="193"/>
      <c r="Q214" s="193"/>
      <c r="R214" s="193"/>
      <c r="S214" s="193"/>
      <c r="T214" s="19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88" t="s">
        <v>141</v>
      </c>
      <c r="AU214" s="188" t="s">
        <v>83</v>
      </c>
      <c r="AV214" s="14" t="s">
        <v>128</v>
      </c>
      <c r="AW214" s="14" t="s">
        <v>33</v>
      </c>
      <c r="AX214" s="14" t="s">
        <v>81</v>
      </c>
      <c r="AY214" s="188" t="s">
        <v>121</v>
      </c>
    </row>
    <row r="215" spans="1:65" s="2" customFormat="1" ht="16.5" customHeight="1">
      <c r="A215" s="38"/>
      <c r="B215" s="164"/>
      <c r="C215" s="202" t="s">
        <v>390</v>
      </c>
      <c r="D215" s="202" t="s">
        <v>182</v>
      </c>
      <c r="E215" s="203" t="s">
        <v>391</v>
      </c>
      <c r="F215" s="204" t="s">
        <v>392</v>
      </c>
      <c r="G215" s="205" t="s">
        <v>148</v>
      </c>
      <c r="H215" s="206">
        <v>45.9</v>
      </c>
      <c r="I215" s="207"/>
      <c r="J215" s="208">
        <f>ROUND(I215*H215,1)</f>
        <v>0</v>
      </c>
      <c r="K215" s="204" t="s">
        <v>127</v>
      </c>
      <c r="L215" s="209"/>
      <c r="M215" s="210" t="s">
        <v>3</v>
      </c>
      <c r="N215" s="211" t="s">
        <v>44</v>
      </c>
      <c r="O215" s="72"/>
      <c r="P215" s="174">
        <f>O215*H215</f>
        <v>0</v>
      </c>
      <c r="Q215" s="174">
        <v>0.09</v>
      </c>
      <c r="R215" s="174">
        <f>Q215*H215</f>
        <v>4.130999999999999</v>
      </c>
      <c r="S215" s="174">
        <v>0</v>
      </c>
      <c r="T215" s="17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76" t="s">
        <v>161</v>
      </c>
      <c r="AT215" s="176" t="s">
        <v>182</v>
      </c>
      <c r="AU215" s="176" t="s">
        <v>83</v>
      </c>
      <c r="AY215" s="19" t="s">
        <v>121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9" t="s">
        <v>81</v>
      </c>
      <c r="BK215" s="177">
        <f>ROUND(I215*H215,1)</f>
        <v>0</v>
      </c>
      <c r="BL215" s="19" t="s">
        <v>128</v>
      </c>
      <c r="BM215" s="176" t="s">
        <v>393</v>
      </c>
    </row>
    <row r="216" spans="1:51" s="13" customFormat="1" ht="12">
      <c r="A216" s="13"/>
      <c r="B216" s="178"/>
      <c r="C216" s="13"/>
      <c r="D216" s="179" t="s">
        <v>141</v>
      </c>
      <c r="E216" s="180" t="s">
        <v>3</v>
      </c>
      <c r="F216" s="181" t="s">
        <v>340</v>
      </c>
      <c r="G216" s="13"/>
      <c r="H216" s="182">
        <v>45</v>
      </c>
      <c r="I216" s="183"/>
      <c r="J216" s="13"/>
      <c r="K216" s="13"/>
      <c r="L216" s="178"/>
      <c r="M216" s="184"/>
      <c r="N216" s="185"/>
      <c r="O216" s="185"/>
      <c r="P216" s="185"/>
      <c r="Q216" s="185"/>
      <c r="R216" s="185"/>
      <c r="S216" s="185"/>
      <c r="T216" s="18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0" t="s">
        <v>141</v>
      </c>
      <c r="AU216" s="180" t="s">
        <v>83</v>
      </c>
      <c r="AV216" s="13" t="s">
        <v>83</v>
      </c>
      <c r="AW216" s="13" t="s">
        <v>33</v>
      </c>
      <c r="AX216" s="13" t="s">
        <v>81</v>
      </c>
      <c r="AY216" s="180" t="s">
        <v>121</v>
      </c>
    </row>
    <row r="217" spans="1:51" s="13" customFormat="1" ht="12">
      <c r="A217" s="13"/>
      <c r="B217" s="178"/>
      <c r="C217" s="13"/>
      <c r="D217" s="179" t="s">
        <v>141</v>
      </c>
      <c r="E217" s="13"/>
      <c r="F217" s="181" t="s">
        <v>394</v>
      </c>
      <c r="G217" s="13"/>
      <c r="H217" s="182">
        <v>45.9</v>
      </c>
      <c r="I217" s="183"/>
      <c r="J217" s="13"/>
      <c r="K217" s="13"/>
      <c r="L217" s="178"/>
      <c r="M217" s="184"/>
      <c r="N217" s="185"/>
      <c r="O217" s="185"/>
      <c r="P217" s="185"/>
      <c r="Q217" s="185"/>
      <c r="R217" s="185"/>
      <c r="S217" s="185"/>
      <c r="T217" s="18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0" t="s">
        <v>141</v>
      </c>
      <c r="AU217" s="180" t="s">
        <v>83</v>
      </c>
      <c r="AV217" s="13" t="s">
        <v>83</v>
      </c>
      <c r="AW217" s="13" t="s">
        <v>4</v>
      </c>
      <c r="AX217" s="13" t="s">
        <v>81</v>
      </c>
      <c r="AY217" s="180" t="s">
        <v>121</v>
      </c>
    </row>
    <row r="218" spans="1:65" s="2" customFormat="1" ht="12">
      <c r="A218" s="38"/>
      <c r="B218" s="164"/>
      <c r="C218" s="165" t="s">
        <v>395</v>
      </c>
      <c r="D218" s="165" t="s">
        <v>123</v>
      </c>
      <c r="E218" s="166" t="s">
        <v>396</v>
      </c>
      <c r="F218" s="167" t="s">
        <v>397</v>
      </c>
      <c r="G218" s="168" t="s">
        <v>148</v>
      </c>
      <c r="H218" s="169">
        <v>133</v>
      </c>
      <c r="I218" s="170"/>
      <c r="J218" s="171">
        <f>ROUND(I218*H218,1)</f>
        <v>0</v>
      </c>
      <c r="K218" s="167" t="s">
        <v>127</v>
      </c>
      <c r="L218" s="39"/>
      <c r="M218" s="172" t="s">
        <v>3</v>
      </c>
      <c r="N218" s="173" t="s">
        <v>44</v>
      </c>
      <c r="O218" s="72"/>
      <c r="P218" s="174">
        <f>O218*H218</f>
        <v>0</v>
      </c>
      <c r="Q218" s="174">
        <v>0.00011</v>
      </c>
      <c r="R218" s="174">
        <f>Q218*H218</f>
        <v>0.01463</v>
      </c>
      <c r="S218" s="174">
        <v>0</v>
      </c>
      <c r="T218" s="17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76" t="s">
        <v>128</v>
      </c>
      <c r="AT218" s="176" t="s">
        <v>123</v>
      </c>
      <c r="AU218" s="176" t="s">
        <v>83</v>
      </c>
      <c r="AY218" s="19" t="s">
        <v>121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9" t="s">
        <v>81</v>
      </c>
      <c r="BK218" s="177">
        <f>ROUND(I218*H218,1)</f>
        <v>0</v>
      </c>
      <c r="BL218" s="19" t="s">
        <v>128</v>
      </c>
      <c r="BM218" s="176" t="s">
        <v>398</v>
      </c>
    </row>
    <row r="219" spans="1:65" s="2" customFormat="1" ht="16.5" customHeight="1">
      <c r="A219" s="38"/>
      <c r="B219" s="164"/>
      <c r="C219" s="165" t="s">
        <v>399</v>
      </c>
      <c r="D219" s="165" t="s">
        <v>123</v>
      </c>
      <c r="E219" s="166" t="s">
        <v>400</v>
      </c>
      <c r="F219" s="167" t="s">
        <v>401</v>
      </c>
      <c r="G219" s="168" t="s">
        <v>148</v>
      </c>
      <c r="H219" s="169">
        <v>133</v>
      </c>
      <c r="I219" s="170"/>
      <c r="J219" s="171">
        <f>ROUND(I219*H219,1)</f>
        <v>0</v>
      </c>
      <c r="K219" s="167" t="s">
        <v>127</v>
      </c>
      <c r="L219" s="39"/>
      <c r="M219" s="172" t="s">
        <v>3</v>
      </c>
      <c r="N219" s="173" t="s">
        <v>44</v>
      </c>
      <c r="O219" s="72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6" t="s">
        <v>128</v>
      </c>
      <c r="AT219" s="176" t="s">
        <v>123</v>
      </c>
      <c r="AU219" s="176" t="s">
        <v>83</v>
      </c>
      <c r="AY219" s="19" t="s">
        <v>121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9" t="s">
        <v>81</v>
      </c>
      <c r="BK219" s="177">
        <f>ROUND(I219*H219,1)</f>
        <v>0</v>
      </c>
      <c r="BL219" s="19" t="s">
        <v>128</v>
      </c>
      <c r="BM219" s="176" t="s">
        <v>402</v>
      </c>
    </row>
    <row r="220" spans="1:51" s="13" customFormat="1" ht="12">
      <c r="A220" s="13"/>
      <c r="B220" s="178"/>
      <c r="C220" s="13"/>
      <c r="D220" s="179" t="s">
        <v>141</v>
      </c>
      <c r="E220" s="180" t="s">
        <v>3</v>
      </c>
      <c r="F220" s="181" t="s">
        <v>403</v>
      </c>
      <c r="G220" s="13"/>
      <c r="H220" s="182">
        <v>133</v>
      </c>
      <c r="I220" s="183"/>
      <c r="J220" s="13"/>
      <c r="K220" s="13"/>
      <c r="L220" s="178"/>
      <c r="M220" s="184"/>
      <c r="N220" s="185"/>
      <c r="O220" s="185"/>
      <c r="P220" s="185"/>
      <c r="Q220" s="185"/>
      <c r="R220" s="185"/>
      <c r="S220" s="185"/>
      <c r="T220" s="18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0" t="s">
        <v>141</v>
      </c>
      <c r="AU220" s="180" t="s">
        <v>83</v>
      </c>
      <c r="AV220" s="13" t="s">
        <v>83</v>
      </c>
      <c r="AW220" s="13" t="s">
        <v>33</v>
      </c>
      <c r="AX220" s="13" t="s">
        <v>81</v>
      </c>
      <c r="AY220" s="180" t="s">
        <v>121</v>
      </c>
    </row>
    <row r="221" spans="1:65" s="2" customFormat="1" ht="16.5" customHeight="1">
      <c r="A221" s="38"/>
      <c r="B221" s="164"/>
      <c r="C221" s="165" t="s">
        <v>404</v>
      </c>
      <c r="D221" s="165" t="s">
        <v>123</v>
      </c>
      <c r="E221" s="166" t="s">
        <v>405</v>
      </c>
      <c r="F221" s="167" t="s">
        <v>406</v>
      </c>
      <c r="G221" s="168" t="s">
        <v>265</v>
      </c>
      <c r="H221" s="169">
        <v>1</v>
      </c>
      <c r="I221" s="170"/>
      <c r="J221" s="171">
        <f>ROUND(I221*H221,1)</f>
        <v>0</v>
      </c>
      <c r="K221" s="167" t="s">
        <v>3</v>
      </c>
      <c r="L221" s="39"/>
      <c r="M221" s="172" t="s">
        <v>3</v>
      </c>
      <c r="N221" s="173" t="s">
        <v>44</v>
      </c>
      <c r="O221" s="72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76" t="s">
        <v>128</v>
      </c>
      <c r="AT221" s="176" t="s">
        <v>123</v>
      </c>
      <c r="AU221" s="176" t="s">
        <v>83</v>
      </c>
      <c r="AY221" s="19" t="s">
        <v>121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9" t="s">
        <v>81</v>
      </c>
      <c r="BK221" s="177">
        <f>ROUND(I221*H221,1)</f>
        <v>0</v>
      </c>
      <c r="BL221" s="19" t="s">
        <v>128</v>
      </c>
      <c r="BM221" s="176" t="s">
        <v>407</v>
      </c>
    </row>
    <row r="222" spans="1:63" s="12" customFormat="1" ht="22.8" customHeight="1">
      <c r="A222" s="12"/>
      <c r="B222" s="151"/>
      <c r="C222" s="12"/>
      <c r="D222" s="152" t="s">
        <v>72</v>
      </c>
      <c r="E222" s="162" t="s">
        <v>408</v>
      </c>
      <c r="F222" s="162" t="s">
        <v>409</v>
      </c>
      <c r="G222" s="12"/>
      <c r="H222" s="12"/>
      <c r="I222" s="154"/>
      <c r="J222" s="163">
        <f>BK222</f>
        <v>0</v>
      </c>
      <c r="K222" s="12"/>
      <c r="L222" s="151"/>
      <c r="M222" s="156"/>
      <c r="N222" s="157"/>
      <c r="O222" s="157"/>
      <c r="P222" s="158">
        <f>SUM(P223:P227)</f>
        <v>0</v>
      </c>
      <c r="Q222" s="157"/>
      <c r="R222" s="158">
        <f>SUM(R223:R227)</f>
        <v>0</v>
      </c>
      <c r="S222" s="157"/>
      <c r="T222" s="159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52" t="s">
        <v>81</v>
      </c>
      <c r="AT222" s="160" t="s">
        <v>72</v>
      </c>
      <c r="AU222" s="160" t="s">
        <v>81</v>
      </c>
      <c r="AY222" s="152" t="s">
        <v>121</v>
      </c>
      <c r="BK222" s="161">
        <f>SUM(BK223:BK227)</f>
        <v>0</v>
      </c>
    </row>
    <row r="223" spans="1:65" s="2" customFormat="1" ht="12">
      <c r="A223" s="38"/>
      <c r="B223" s="164"/>
      <c r="C223" s="165" t="s">
        <v>410</v>
      </c>
      <c r="D223" s="165" t="s">
        <v>123</v>
      </c>
      <c r="E223" s="166" t="s">
        <v>411</v>
      </c>
      <c r="F223" s="167" t="s">
        <v>412</v>
      </c>
      <c r="G223" s="168" t="s">
        <v>185</v>
      </c>
      <c r="H223" s="169">
        <v>44.93</v>
      </c>
      <c r="I223" s="170"/>
      <c r="J223" s="171">
        <f>ROUND(I223*H223,1)</f>
        <v>0</v>
      </c>
      <c r="K223" s="167" t="s">
        <v>127</v>
      </c>
      <c r="L223" s="39"/>
      <c r="M223" s="172" t="s">
        <v>3</v>
      </c>
      <c r="N223" s="173" t="s">
        <v>44</v>
      </c>
      <c r="O223" s="72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6" t="s">
        <v>128</v>
      </c>
      <c r="AT223" s="176" t="s">
        <v>123</v>
      </c>
      <c r="AU223" s="176" t="s">
        <v>83</v>
      </c>
      <c r="AY223" s="19" t="s">
        <v>121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9" t="s">
        <v>81</v>
      </c>
      <c r="BK223" s="177">
        <f>ROUND(I223*H223,1)</f>
        <v>0</v>
      </c>
      <c r="BL223" s="19" t="s">
        <v>128</v>
      </c>
      <c r="BM223" s="176" t="s">
        <v>413</v>
      </c>
    </row>
    <row r="224" spans="1:65" s="2" customFormat="1" ht="12">
      <c r="A224" s="38"/>
      <c r="B224" s="164"/>
      <c r="C224" s="165" t="s">
        <v>414</v>
      </c>
      <c r="D224" s="165" t="s">
        <v>123</v>
      </c>
      <c r="E224" s="166" t="s">
        <v>415</v>
      </c>
      <c r="F224" s="167" t="s">
        <v>416</v>
      </c>
      <c r="G224" s="168" t="s">
        <v>185</v>
      </c>
      <c r="H224" s="169">
        <v>449.3</v>
      </c>
      <c r="I224" s="170"/>
      <c r="J224" s="171">
        <f>ROUND(I224*H224,1)</f>
        <v>0</v>
      </c>
      <c r="K224" s="167" t="s">
        <v>127</v>
      </c>
      <c r="L224" s="39"/>
      <c r="M224" s="172" t="s">
        <v>3</v>
      </c>
      <c r="N224" s="173" t="s">
        <v>44</v>
      </c>
      <c r="O224" s="72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76" t="s">
        <v>128</v>
      </c>
      <c r="AT224" s="176" t="s">
        <v>123</v>
      </c>
      <c r="AU224" s="176" t="s">
        <v>83</v>
      </c>
      <c r="AY224" s="19" t="s">
        <v>121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9" t="s">
        <v>81</v>
      </c>
      <c r="BK224" s="177">
        <f>ROUND(I224*H224,1)</f>
        <v>0</v>
      </c>
      <c r="BL224" s="19" t="s">
        <v>128</v>
      </c>
      <c r="BM224" s="176" t="s">
        <v>417</v>
      </c>
    </row>
    <row r="225" spans="1:51" s="13" customFormat="1" ht="12">
      <c r="A225" s="13"/>
      <c r="B225" s="178"/>
      <c r="C225" s="13"/>
      <c r="D225" s="179" t="s">
        <v>141</v>
      </c>
      <c r="E225" s="180" t="s">
        <v>3</v>
      </c>
      <c r="F225" s="181" t="s">
        <v>418</v>
      </c>
      <c r="G225" s="13"/>
      <c r="H225" s="182">
        <v>449.3</v>
      </c>
      <c r="I225" s="183"/>
      <c r="J225" s="13"/>
      <c r="K225" s="13"/>
      <c r="L225" s="178"/>
      <c r="M225" s="184"/>
      <c r="N225" s="185"/>
      <c r="O225" s="185"/>
      <c r="P225" s="185"/>
      <c r="Q225" s="185"/>
      <c r="R225" s="185"/>
      <c r="S225" s="185"/>
      <c r="T225" s="18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0" t="s">
        <v>141</v>
      </c>
      <c r="AU225" s="180" t="s">
        <v>83</v>
      </c>
      <c r="AV225" s="13" t="s">
        <v>83</v>
      </c>
      <c r="AW225" s="13" t="s">
        <v>33</v>
      </c>
      <c r="AX225" s="13" t="s">
        <v>81</v>
      </c>
      <c r="AY225" s="180" t="s">
        <v>121</v>
      </c>
    </row>
    <row r="226" spans="1:65" s="2" customFormat="1" ht="12">
      <c r="A226" s="38"/>
      <c r="B226" s="164"/>
      <c r="C226" s="165" t="s">
        <v>419</v>
      </c>
      <c r="D226" s="165" t="s">
        <v>123</v>
      </c>
      <c r="E226" s="166" t="s">
        <v>420</v>
      </c>
      <c r="F226" s="167" t="s">
        <v>421</v>
      </c>
      <c r="G226" s="168" t="s">
        <v>185</v>
      </c>
      <c r="H226" s="169">
        <v>37.12</v>
      </c>
      <c r="I226" s="170"/>
      <c r="J226" s="171">
        <f>ROUND(I226*H226,1)</f>
        <v>0</v>
      </c>
      <c r="K226" s="167" t="s">
        <v>127</v>
      </c>
      <c r="L226" s="39"/>
      <c r="M226" s="172" t="s">
        <v>3</v>
      </c>
      <c r="N226" s="173" t="s">
        <v>44</v>
      </c>
      <c r="O226" s="72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76" t="s">
        <v>128</v>
      </c>
      <c r="AT226" s="176" t="s">
        <v>123</v>
      </c>
      <c r="AU226" s="176" t="s">
        <v>83</v>
      </c>
      <c r="AY226" s="19" t="s">
        <v>121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9" t="s">
        <v>81</v>
      </c>
      <c r="BK226" s="177">
        <f>ROUND(I226*H226,1)</f>
        <v>0</v>
      </c>
      <c r="BL226" s="19" t="s">
        <v>128</v>
      </c>
      <c r="BM226" s="176" t="s">
        <v>422</v>
      </c>
    </row>
    <row r="227" spans="1:65" s="2" customFormat="1" ht="12">
      <c r="A227" s="38"/>
      <c r="B227" s="164"/>
      <c r="C227" s="165" t="s">
        <v>423</v>
      </c>
      <c r="D227" s="165" t="s">
        <v>123</v>
      </c>
      <c r="E227" s="166" t="s">
        <v>424</v>
      </c>
      <c r="F227" s="167" t="s">
        <v>425</v>
      </c>
      <c r="G227" s="168" t="s">
        <v>185</v>
      </c>
      <c r="H227" s="169">
        <v>7.81</v>
      </c>
      <c r="I227" s="170"/>
      <c r="J227" s="171">
        <f>ROUND(I227*H227,1)</f>
        <v>0</v>
      </c>
      <c r="K227" s="167" t="s">
        <v>127</v>
      </c>
      <c r="L227" s="39"/>
      <c r="M227" s="172" t="s">
        <v>3</v>
      </c>
      <c r="N227" s="173" t="s">
        <v>44</v>
      </c>
      <c r="O227" s="72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76" t="s">
        <v>128</v>
      </c>
      <c r="AT227" s="176" t="s">
        <v>123</v>
      </c>
      <c r="AU227" s="176" t="s">
        <v>83</v>
      </c>
      <c r="AY227" s="19" t="s">
        <v>121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9" t="s">
        <v>81</v>
      </c>
      <c r="BK227" s="177">
        <f>ROUND(I227*H227,1)</f>
        <v>0</v>
      </c>
      <c r="BL227" s="19" t="s">
        <v>128</v>
      </c>
      <c r="BM227" s="176" t="s">
        <v>426</v>
      </c>
    </row>
    <row r="228" spans="1:63" s="12" customFormat="1" ht="22.8" customHeight="1">
      <c r="A228" s="12"/>
      <c r="B228" s="151"/>
      <c r="C228" s="12"/>
      <c r="D228" s="152" t="s">
        <v>72</v>
      </c>
      <c r="E228" s="162" t="s">
        <v>427</v>
      </c>
      <c r="F228" s="162" t="s">
        <v>428</v>
      </c>
      <c r="G228" s="12"/>
      <c r="H228" s="12"/>
      <c r="I228" s="154"/>
      <c r="J228" s="163">
        <f>BK228</f>
        <v>0</v>
      </c>
      <c r="K228" s="12"/>
      <c r="L228" s="151"/>
      <c r="M228" s="156"/>
      <c r="N228" s="157"/>
      <c r="O228" s="157"/>
      <c r="P228" s="158">
        <f>P229</f>
        <v>0</v>
      </c>
      <c r="Q228" s="157"/>
      <c r="R228" s="158">
        <f>R229</f>
        <v>0</v>
      </c>
      <c r="S228" s="157"/>
      <c r="T228" s="159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2" t="s">
        <v>81</v>
      </c>
      <c r="AT228" s="160" t="s">
        <v>72</v>
      </c>
      <c r="AU228" s="160" t="s">
        <v>81</v>
      </c>
      <c r="AY228" s="152" t="s">
        <v>121</v>
      </c>
      <c r="BK228" s="161">
        <f>BK229</f>
        <v>0</v>
      </c>
    </row>
    <row r="229" spans="1:65" s="2" customFormat="1" ht="12">
      <c r="A229" s="38"/>
      <c r="B229" s="164"/>
      <c r="C229" s="165" t="s">
        <v>429</v>
      </c>
      <c r="D229" s="165" t="s">
        <v>123</v>
      </c>
      <c r="E229" s="166" t="s">
        <v>430</v>
      </c>
      <c r="F229" s="167" t="s">
        <v>431</v>
      </c>
      <c r="G229" s="168" t="s">
        <v>185</v>
      </c>
      <c r="H229" s="169">
        <v>926.799</v>
      </c>
      <c r="I229" s="170"/>
      <c r="J229" s="171">
        <f>ROUND(I229*H229,1)</f>
        <v>0</v>
      </c>
      <c r="K229" s="167" t="s">
        <v>127</v>
      </c>
      <c r="L229" s="39"/>
      <c r="M229" s="172" t="s">
        <v>3</v>
      </c>
      <c r="N229" s="173" t="s">
        <v>44</v>
      </c>
      <c r="O229" s="72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6" t="s">
        <v>128</v>
      </c>
      <c r="AT229" s="176" t="s">
        <v>123</v>
      </c>
      <c r="AU229" s="176" t="s">
        <v>83</v>
      </c>
      <c r="AY229" s="19" t="s">
        <v>121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9" t="s">
        <v>81</v>
      </c>
      <c r="BK229" s="177">
        <f>ROUND(I229*H229,1)</f>
        <v>0</v>
      </c>
      <c r="BL229" s="19" t="s">
        <v>128</v>
      </c>
      <c r="BM229" s="176" t="s">
        <v>432</v>
      </c>
    </row>
    <row r="230" spans="1:63" s="12" customFormat="1" ht="25.9" customHeight="1">
      <c r="A230" s="12"/>
      <c r="B230" s="151"/>
      <c r="C230" s="12"/>
      <c r="D230" s="152" t="s">
        <v>72</v>
      </c>
      <c r="E230" s="153" t="s">
        <v>433</v>
      </c>
      <c r="F230" s="153" t="s">
        <v>434</v>
      </c>
      <c r="G230" s="12"/>
      <c r="H230" s="12"/>
      <c r="I230" s="154"/>
      <c r="J230" s="155">
        <f>BK230</f>
        <v>0</v>
      </c>
      <c r="K230" s="12"/>
      <c r="L230" s="151"/>
      <c r="M230" s="156"/>
      <c r="N230" s="157"/>
      <c r="O230" s="157"/>
      <c r="P230" s="158">
        <f>P231</f>
        <v>0</v>
      </c>
      <c r="Q230" s="157"/>
      <c r="R230" s="158">
        <f>R231</f>
        <v>0</v>
      </c>
      <c r="S230" s="157"/>
      <c r="T230" s="159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2" t="s">
        <v>128</v>
      </c>
      <c r="AT230" s="160" t="s">
        <v>72</v>
      </c>
      <c r="AU230" s="160" t="s">
        <v>73</v>
      </c>
      <c r="AY230" s="152" t="s">
        <v>121</v>
      </c>
      <c r="BK230" s="161">
        <f>BK231</f>
        <v>0</v>
      </c>
    </row>
    <row r="231" spans="1:65" s="2" customFormat="1" ht="16.5" customHeight="1">
      <c r="A231" s="38"/>
      <c r="B231" s="164"/>
      <c r="C231" s="165" t="s">
        <v>435</v>
      </c>
      <c r="D231" s="165" t="s">
        <v>123</v>
      </c>
      <c r="E231" s="166" t="s">
        <v>436</v>
      </c>
      <c r="F231" s="167" t="s">
        <v>437</v>
      </c>
      <c r="G231" s="168" t="s">
        <v>438</v>
      </c>
      <c r="H231" s="169">
        <v>50</v>
      </c>
      <c r="I231" s="170"/>
      <c r="J231" s="171">
        <f>ROUND(I231*H231,1)</f>
        <v>0</v>
      </c>
      <c r="K231" s="167" t="s">
        <v>439</v>
      </c>
      <c r="L231" s="39"/>
      <c r="M231" s="172" t="s">
        <v>3</v>
      </c>
      <c r="N231" s="173" t="s">
        <v>44</v>
      </c>
      <c r="O231" s="72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76" t="s">
        <v>440</v>
      </c>
      <c r="AT231" s="176" t="s">
        <v>123</v>
      </c>
      <c r="AU231" s="176" t="s">
        <v>81</v>
      </c>
      <c r="AY231" s="19" t="s">
        <v>121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9" t="s">
        <v>81</v>
      </c>
      <c r="BK231" s="177">
        <f>ROUND(I231*H231,1)</f>
        <v>0</v>
      </c>
      <c r="BL231" s="19" t="s">
        <v>440</v>
      </c>
      <c r="BM231" s="176" t="s">
        <v>441</v>
      </c>
    </row>
    <row r="232" spans="1:63" s="12" customFormat="1" ht="25.9" customHeight="1">
      <c r="A232" s="12"/>
      <c r="B232" s="151"/>
      <c r="C232" s="12"/>
      <c r="D232" s="152" t="s">
        <v>72</v>
      </c>
      <c r="E232" s="153" t="s">
        <v>442</v>
      </c>
      <c r="F232" s="153" t="s">
        <v>443</v>
      </c>
      <c r="G232" s="12"/>
      <c r="H232" s="12"/>
      <c r="I232" s="154"/>
      <c r="J232" s="155">
        <f>BK232</f>
        <v>0</v>
      </c>
      <c r="K232" s="12"/>
      <c r="L232" s="151"/>
      <c r="M232" s="156"/>
      <c r="N232" s="157"/>
      <c r="O232" s="157"/>
      <c r="P232" s="158">
        <f>P233+P236+P238+P240</f>
        <v>0</v>
      </c>
      <c r="Q232" s="157"/>
      <c r="R232" s="158">
        <f>R233+R236+R238+R240</f>
        <v>0</v>
      </c>
      <c r="S232" s="157"/>
      <c r="T232" s="159">
        <f>T233+T236+T238+T240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2" t="s">
        <v>145</v>
      </c>
      <c r="AT232" s="160" t="s">
        <v>72</v>
      </c>
      <c r="AU232" s="160" t="s">
        <v>73</v>
      </c>
      <c r="AY232" s="152" t="s">
        <v>121</v>
      </c>
      <c r="BK232" s="161">
        <f>BK233+BK236+BK238+BK240</f>
        <v>0</v>
      </c>
    </row>
    <row r="233" spans="1:63" s="12" customFormat="1" ht="22.8" customHeight="1">
      <c r="A233" s="12"/>
      <c r="B233" s="151"/>
      <c r="C233" s="12"/>
      <c r="D233" s="152" t="s">
        <v>72</v>
      </c>
      <c r="E233" s="162" t="s">
        <v>444</v>
      </c>
      <c r="F233" s="162" t="s">
        <v>445</v>
      </c>
      <c r="G233" s="12"/>
      <c r="H233" s="12"/>
      <c r="I233" s="154"/>
      <c r="J233" s="163">
        <f>BK233</f>
        <v>0</v>
      </c>
      <c r="K233" s="12"/>
      <c r="L233" s="151"/>
      <c r="M233" s="156"/>
      <c r="N233" s="157"/>
      <c r="O233" s="157"/>
      <c r="P233" s="158">
        <f>SUM(P234:P235)</f>
        <v>0</v>
      </c>
      <c r="Q233" s="157"/>
      <c r="R233" s="158">
        <f>SUM(R234:R235)</f>
        <v>0</v>
      </c>
      <c r="S233" s="157"/>
      <c r="T233" s="159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2" t="s">
        <v>145</v>
      </c>
      <c r="AT233" s="160" t="s">
        <v>72</v>
      </c>
      <c r="AU233" s="160" t="s">
        <v>81</v>
      </c>
      <c r="AY233" s="152" t="s">
        <v>121</v>
      </c>
      <c r="BK233" s="161">
        <f>SUM(BK234:BK235)</f>
        <v>0</v>
      </c>
    </row>
    <row r="234" spans="1:65" s="2" customFormat="1" ht="16.5" customHeight="1">
      <c r="A234" s="38"/>
      <c r="B234" s="164"/>
      <c r="C234" s="165" t="s">
        <v>446</v>
      </c>
      <c r="D234" s="165" t="s">
        <v>123</v>
      </c>
      <c r="E234" s="166" t="s">
        <v>447</v>
      </c>
      <c r="F234" s="167" t="s">
        <v>448</v>
      </c>
      <c r="G234" s="168" t="s">
        <v>265</v>
      </c>
      <c r="H234" s="169">
        <v>1</v>
      </c>
      <c r="I234" s="170"/>
      <c r="J234" s="171">
        <f>ROUND(I234*H234,1)</f>
        <v>0</v>
      </c>
      <c r="K234" s="167" t="s">
        <v>3</v>
      </c>
      <c r="L234" s="39"/>
      <c r="M234" s="172" t="s">
        <v>3</v>
      </c>
      <c r="N234" s="173" t="s">
        <v>44</v>
      </c>
      <c r="O234" s="72"/>
      <c r="P234" s="174">
        <f>O234*H234</f>
        <v>0</v>
      </c>
      <c r="Q234" s="174">
        <v>0</v>
      </c>
      <c r="R234" s="174">
        <f>Q234*H234</f>
        <v>0</v>
      </c>
      <c r="S234" s="174">
        <v>0</v>
      </c>
      <c r="T234" s="17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6" t="s">
        <v>449</v>
      </c>
      <c r="AT234" s="176" t="s">
        <v>123</v>
      </c>
      <c r="AU234" s="176" t="s">
        <v>83</v>
      </c>
      <c r="AY234" s="19" t="s">
        <v>121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9" t="s">
        <v>81</v>
      </c>
      <c r="BK234" s="177">
        <f>ROUND(I234*H234,1)</f>
        <v>0</v>
      </c>
      <c r="BL234" s="19" t="s">
        <v>449</v>
      </c>
      <c r="BM234" s="176" t="s">
        <v>450</v>
      </c>
    </row>
    <row r="235" spans="1:65" s="2" customFormat="1" ht="12">
      <c r="A235" s="38"/>
      <c r="B235" s="164"/>
      <c r="C235" s="165" t="s">
        <v>451</v>
      </c>
      <c r="D235" s="165" t="s">
        <v>123</v>
      </c>
      <c r="E235" s="166" t="s">
        <v>452</v>
      </c>
      <c r="F235" s="167" t="s">
        <v>453</v>
      </c>
      <c r="G235" s="168" t="s">
        <v>265</v>
      </c>
      <c r="H235" s="169">
        <v>1</v>
      </c>
      <c r="I235" s="170"/>
      <c r="J235" s="171">
        <f>ROUND(I235*H235,1)</f>
        <v>0</v>
      </c>
      <c r="K235" s="167" t="s">
        <v>3</v>
      </c>
      <c r="L235" s="39"/>
      <c r="M235" s="172" t="s">
        <v>3</v>
      </c>
      <c r="N235" s="173" t="s">
        <v>44</v>
      </c>
      <c r="O235" s="72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76" t="s">
        <v>449</v>
      </c>
      <c r="AT235" s="176" t="s">
        <v>123</v>
      </c>
      <c r="AU235" s="176" t="s">
        <v>83</v>
      </c>
      <c r="AY235" s="19" t="s">
        <v>121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9" t="s">
        <v>81</v>
      </c>
      <c r="BK235" s="177">
        <f>ROUND(I235*H235,1)</f>
        <v>0</v>
      </c>
      <c r="BL235" s="19" t="s">
        <v>449</v>
      </c>
      <c r="BM235" s="176" t="s">
        <v>454</v>
      </c>
    </row>
    <row r="236" spans="1:63" s="12" customFormat="1" ht="22.8" customHeight="1">
      <c r="A236" s="12"/>
      <c r="B236" s="151"/>
      <c r="C236" s="12"/>
      <c r="D236" s="152" t="s">
        <v>72</v>
      </c>
      <c r="E236" s="162" t="s">
        <v>455</v>
      </c>
      <c r="F236" s="162" t="s">
        <v>456</v>
      </c>
      <c r="G236" s="12"/>
      <c r="H236" s="12"/>
      <c r="I236" s="154"/>
      <c r="J236" s="163">
        <f>BK236</f>
        <v>0</v>
      </c>
      <c r="K236" s="12"/>
      <c r="L236" s="151"/>
      <c r="M236" s="156"/>
      <c r="N236" s="157"/>
      <c r="O236" s="157"/>
      <c r="P236" s="158">
        <f>P237</f>
        <v>0</v>
      </c>
      <c r="Q236" s="157"/>
      <c r="R236" s="158">
        <f>R237</f>
        <v>0</v>
      </c>
      <c r="S236" s="157"/>
      <c r="T236" s="159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2" t="s">
        <v>145</v>
      </c>
      <c r="AT236" s="160" t="s">
        <v>72</v>
      </c>
      <c r="AU236" s="160" t="s">
        <v>81</v>
      </c>
      <c r="AY236" s="152" t="s">
        <v>121</v>
      </c>
      <c r="BK236" s="161">
        <f>BK237</f>
        <v>0</v>
      </c>
    </row>
    <row r="237" spans="1:65" s="2" customFormat="1" ht="12">
      <c r="A237" s="38"/>
      <c r="B237" s="164"/>
      <c r="C237" s="165" t="s">
        <v>457</v>
      </c>
      <c r="D237" s="165" t="s">
        <v>123</v>
      </c>
      <c r="E237" s="166" t="s">
        <v>458</v>
      </c>
      <c r="F237" s="167" t="s">
        <v>459</v>
      </c>
      <c r="G237" s="168" t="s">
        <v>265</v>
      </c>
      <c r="H237" s="169">
        <v>1</v>
      </c>
      <c r="I237" s="170"/>
      <c r="J237" s="171">
        <f>ROUND(I237*H237,1)</f>
        <v>0</v>
      </c>
      <c r="K237" s="167" t="s">
        <v>3</v>
      </c>
      <c r="L237" s="39"/>
      <c r="M237" s="172" t="s">
        <v>3</v>
      </c>
      <c r="N237" s="173" t="s">
        <v>44</v>
      </c>
      <c r="O237" s="72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76" t="s">
        <v>449</v>
      </c>
      <c r="AT237" s="176" t="s">
        <v>123</v>
      </c>
      <c r="AU237" s="176" t="s">
        <v>83</v>
      </c>
      <c r="AY237" s="19" t="s">
        <v>121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9" t="s">
        <v>81</v>
      </c>
      <c r="BK237" s="177">
        <f>ROUND(I237*H237,1)</f>
        <v>0</v>
      </c>
      <c r="BL237" s="19" t="s">
        <v>449</v>
      </c>
      <c r="BM237" s="176" t="s">
        <v>460</v>
      </c>
    </row>
    <row r="238" spans="1:63" s="12" customFormat="1" ht="22.8" customHeight="1">
      <c r="A238" s="12"/>
      <c r="B238" s="151"/>
      <c r="C238" s="12"/>
      <c r="D238" s="152" t="s">
        <v>72</v>
      </c>
      <c r="E238" s="162" t="s">
        <v>461</v>
      </c>
      <c r="F238" s="162" t="s">
        <v>462</v>
      </c>
      <c r="G238" s="12"/>
      <c r="H238" s="12"/>
      <c r="I238" s="154"/>
      <c r="J238" s="163">
        <f>BK238</f>
        <v>0</v>
      </c>
      <c r="K238" s="12"/>
      <c r="L238" s="151"/>
      <c r="M238" s="156"/>
      <c r="N238" s="157"/>
      <c r="O238" s="157"/>
      <c r="P238" s="158">
        <f>P239</f>
        <v>0</v>
      </c>
      <c r="Q238" s="157"/>
      <c r="R238" s="158">
        <f>R239</f>
        <v>0</v>
      </c>
      <c r="S238" s="157"/>
      <c r="T238" s="159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2" t="s">
        <v>145</v>
      </c>
      <c r="AT238" s="160" t="s">
        <v>72</v>
      </c>
      <c r="AU238" s="160" t="s">
        <v>81</v>
      </c>
      <c r="AY238" s="152" t="s">
        <v>121</v>
      </c>
      <c r="BK238" s="161">
        <f>BK239</f>
        <v>0</v>
      </c>
    </row>
    <row r="239" spans="1:65" s="2" customFormat="1" ht="16.5" customHeight="1">
      <c r="A239" s="38"/>
      <c r="B239" s="164"/>
      <c r="C239" s="165" t="s">
        <v>463</v>
      </c>
      <c r="D239" s="165" t="s">
        <v>123</v>
      </c>
      <c r="E239" s="166" t="s">
        <v>464</v>
      </c>
      <c r="F239" s="167" t="s">
        <v>465</v>
      </c>
      <c r="G239" s="168" t="s">
        <v>265</v>
      </c>
      <c r="H239" s="169">
        <v>1</v>
      </c>
      <c r="I239" s="170"/>
      <c r="J239" s="171">
        <f>ROUND(I239*H239,1)</f>
        <v>0</v>
      </c>
      <c r="K239" s="167" t="s">
        <v>3</v>
      </c>
      <c r="L239" s="39"/>
      <c r="M239" s="172" t="s">
        <v>3</v>
      </c>
      <c r="N239" s="173" t="s">
        <v>44</v>
      </c>
      <c r="O239" s="72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6" t="s">
        <v>449</v>
      </c>
      <c r="AT239" s="176" t="s">
        <v>123</v>
      </c>
      <c r="AU239" s="176" t="s">
        <v>83</v>
      </c>
      <c r="AY239" s="19" t="s">
        <v>121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9" t="s">
        <v>81</v>
      </c>
      <c r="BK239" s="177">
        <f>ROUND(I239*H239,1)</f>
        <v>0</v>
      </c>
      <c r="BL239" s="19" t="s">
        <v>449</v>
      </c>
      <c r="BM239" s="176" t="s">
        <v>466</v>
      </c>
    </row>
    <row r="240" spans="1:63" s="12" customFormat="1" ht="22.8" customHeight="1">
      <c r="A240" s="12"/>
      <c r="B240" s="151"/>
      <c r="C240" s="12"/>
      <c r="D240" s="152" t="s">
        <v>72</v>
      </c>
      <c r="E240" s="162" t="s">
        <v>467</v>
      </c>
      <c r="F240" s="162" t="s">
        <v>468</v>
      </c>
      <c r="G240" s="12"/>
      <c r="H240" s="12"/>
      <c r="I240" s="154"/>
      <c r="J240" s="163">
        <f>BK240</f>
        <v>0</v>
      </c>
      <c r="K240" s="12"/>
      <c r="L240" s="151"/>
      <c r="M240" s="156"/>
      <c r="N240" s="157"/>
      <c r="O240" s="157"/>
      <c r="P240" s="158">
        <f>P241</f>
        <v>0</v>
      </c>
      <c r="Q240" s="157"/>
      <c r="R240" s="158">
        <f>R241</f>
        <v>0</v>
      </c>
      <c r="S240" s="157"/>
      <c r="T240" s="159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2" t="s">
        <v>145</v>
      </c>
      <c r="AT240" s="160" t="s">
        <v>72</v>
      </c>
      <c r="AU240" s="160" t="s">
        <v>81</v>
      </c>
      <c r="AY240" s="152" t="s">
        <v>121</v>
      </c>
      <c r="BK240" s="161">
        <f>BK241</f>
        <v>0</v>
      </c>
    </row>
    <row r="241" spans="1:65" s="2" customFormat="1" ht="16.5" customHeight="1">
      <c r="A241" s="38"/>
      <c r="B241" s="164"/>
      <c r="C241" s="165" t="s">
        <v>469</v>
      </c>
      <c r="D241" s="165" t="s">
        <v>123</v>
      </c>
      <c r="E241" s="166" t="s">
        <v>470</v>
      </c>
      <c r="F241" s="167" t="s">
        <v>471</v>
      </c>
      <c r="G241" s="168" t="s">
        <v>265</v>
      </c>
      <c r="H241" s="169">
        <v>1</v>
      </c>
      <c r="I241" s="170"/>
      <c r="J241" s="171">
        <f>ROUND(I241*H241,1)</f>
        <v>0</v>
      </c>
      <c r="K241" s="167" t="s">
        <v>3</v>
      </c>
      <c r="L241" s="39"/>
      <c r="M241" s="212" t="s">
        <v>3</v>
      </c>
      <c r="N241" s="213" t="s">
        <v>44</v>
      </c>
      <c r="O241" s="214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76" t="s">
        <v>449</v>
      </c>
      <c r="AT241" s="176" t="s">
        <v>123</v>
      </c>
      <c r="AU241" s="176" t="s">
        <v>83</v>
      </c>
      <c r="AY241" s="19" t="s">
        <v>121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9" t="s">
        <v>81</v>
      </c>
      <c r="BK241" s="177">
        <f>ROUND(I241*H241,1)</f>
        <v>0</v>
      </c>
      <c r="BL241" s="19" t="s">
        <v>449</v>
      </c>
      <c r="BM241" s="176" t="s">
        <v>472</v>
      </c>
    </row>
    <row r="242" spans="1:31" s="2" customFormat="1" ht="6.95" customHeight="1">
      <c r="A242" s="38"/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39"/>
      <c r="M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</row>
  </sheetData>
  <autoFilter ref="C90:K24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Parkovací plocha v ul. Drahoňovského, k.ú. Řepy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473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2. 2. 2021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36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37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39</v>
      </c>
      <c r="E30" s="38"/>
      <c r="F30" s="38"/>
      <c r="G30" s="38"/>
      <c r="H30" s="38"/>
      <c r="I30" s="38"/>
      <c r="J30" s="90">
        <f>ROUND(J89,2)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41</v>
      </c>
      <c r="G32" s="38"/>
      <c r="H32" s="38"/>
      <c r="I32" s="43" t="s">
        <v>40</v>
      </c>
      <c r="J32" s="43" t="s">
        <v>42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43</v>
      </c>
      <c r="E33" s="32" t="s">
        <v>44</v>
      </c>
      <c r="F33" s="122">
        <f>ROUND((SUM(BE89:BE113)),2)</f>
        <v>0</v>
      </c>
      <c r="G33" s="38"/>
      <c r="H33" s="38"/>
      <c r="I33" s="123">
        <v>0.21</v>
      </c>
      <c r="J33" s="122">
        <f>ROUND(((SUM(BE89:BE113))*I33),2)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45</v>
      </c>
      <c r="F34" s="122">
        <f>ROUND((SUM(BF89:BF113)),2)</f>
        <v>0</v>
      </c>
      <c r="G34" s="38"/>
      <c r="H34" s="38"/>
      <c r="I34" s="123">
        <v>0.15</v>
      </c>
      <c r="J34" s="122">
        <f>ROUND(((SUM(BF89:BF113))*I34),2)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46</v>
      </c>
      <c r="F35" s="122">
        <f>ROUND((SUM(BG89:BG113)),2)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47</v>
      </c>
      <c r="F36" s="122">
        <f>ROUND((SUM(BH89:BH113)),2)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48</v>
      </c>
      <c r="F37" s="122">
        <f>ROUND((SUM(BI89:BI113)),2)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49</v>
      </c>
      <c r="E39" s="76"/>
      <c r="F39" s="76"/>
      <c r="G39" s="126" t="s">
        <v>50</v>
      </c>
      <c r="H39" s="127" t="s">
        <v>51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Parkovací plocha v ul. Drahoňovského, k.ú. Řepy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SO02 - Přeložka vedení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2. 2. 2021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Městská část Praha 17</v>
      </c>
      <c r="G54" s="38"/>
      <c r="H54" s="38"/>
      <c r="I54" s="32" t="s">
        <v>31</v>
      </c>
      <c r="J54" s="36" t="str">
        <f>E21</f>
        <v>KAP atelier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>Lukáš Novák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91</v>
      </c>
      <c r="D57" s="124"/>
      <c r="E57" s="124"/>
      <c r="F57" s="124"/>
      <c r="G57" s="124"/>
      <c r="H57" s="124"/>
      <c r="I57" s="124"/>
      <c r="J57" s="131" t="s">
        <v>92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71</v>
      </c>
      <c r="D59" s="38"/>
      <c r="E59" s="38"/>
      <c r="F59" s="38"/>
      <c r="G59" s="38"/>
      <c r="H59" s="38"/>
      <c r="I59" s="38"/>
      <c r="J59" s="90">
        <f>J89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93</v>
      </c>
    </row>
    <row r="60" spans="1:31" s="9" customFormat="1" ht="24.95" customHeight="1">
      <c r="A60" s="9"/>
      <c r="B60" s="133"/>
      <c r="C60" s="9"/>
      <c r="D60" s="134" t="s">
        <v>474</v>
      </c>
      <c r="E60" s="135"/>
      <c r="F60" s="135"/>
      <c r="G60" s="135"/>
      <c r="H60" s="135"/>
      <c r="I60" s="135"/>
      <c r="J60" s="136">
        <f>J90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475</v>
      </c>
      <c r="E61" s="139"/>
      <c r="F61" s="139"/>
      <c r="G61" s="139"/>
      <c r="H61" s="139"/>
      <c r="I61" s="139"/>
      <c r="J61" s="140">
        <f>J91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3"/>
      <c r="C62" s="9"/>
      <c r="D62" s="134" t="s">
        <v>476</v>
      </c>
      <c r="E62" s="135"/>
      <c r="F62" s="135"/>
      <c r="G62" s="135"/>
      <c r="H62" s="135"/>
      <c r="I62" s="135"/>
      <c r="J62" s="136">
        <f>J93</f>
        <v>0</v>
      </c>
      <c r="K62" s="9"/>
      <c r="L62" s="13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7"/>
      <c r="C63" s="10"/>
      <c r="D63" s="138" t="s">
        <v>477</v>
      </c>
      <c r="E63" s="139"/>
      <c r="F63" s="139"/>
      <c r="G63" s="139"/>
      <c r="H63" s="139"/>
      <c r="I63" s="139"/>
      <c r="J63" s="140">
        <f>J94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33"/>
      <c r="C64" s="9"/>
      <c r="D64" s="134" t="s">
        <v>100</v>
      </c>
      <c r="E64" s="135"/>
      <c r="F64" s="135"/>
      <c r="G64" s="135"/>
      <c r="H64" s="135"/>
      <c r="I64" s="135"/>
      <c r="J64" s="136">
        <f>J101</f>
        <v>0</v>
      </c>
      <c r="K64" s="9"/>
      <c r="L64" s="13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33"/>
      <c r="C65" s="9"/>
      <c r="D65" s="134" t="s">
        <v>101</v>
      </c>
      <c r="E65" s="135"/>
      <c r="F65" s="135"/>
      <c r="G65" s="135"/>
      <c r="H65" s="135"/>
      <c r="I65" s="135"/>
      <c r="J65" s="136">
        <f>J104</f>
        <v>0</v>
      </c>
      <c r="K65" s="9"/>
      <c r="L65" s="13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7"/>
      <c r="C66" s="10"/>
      <c r="D66" s="138" t="s">
        <v>102</v>
      </c>
      <c r="E66" s="139"/>
      <c r="F66" s="139"/>
      <c r="G66" s="139"/>
      <c r="H66" s="139"/>
      <c r="I66" s="139"/>
      <c r="J66" s="140">
        <f>J105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7"/>
      <c r="C67" s="10"/>
      <c r="D67" s="138" t="s">
        <v>103</v>
      </c>
      <c r="E67" s="139"/>
      <c r="F67" s="139"/>
      <c r="G67" s="139"/>
      <c r="H67" s="139"/>
      <c r="I67" s="139"/>
      <c r="J67" s="140">
        <f>J108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7"/>
      <c r="C68" s="10"/>
      <c r="D68" s="138" t="s">
        <v>104</v>
      </c>
      <c r="E68" s="139"/>
      <c r="F68" s="139"/>
      <c r="G68" s="139"/>
      <c r="H68" s="139"/>
      <c r="I68" s="139"/>
      <c r="J68" s="140">
        <f>J110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105</v>
      </c>
      <c r="E69" s="139"/>
      <c r="F69" s="139"/>
      <c r="G69" s="139"/>
      <c r="H69" s="139"/>
      <c r="I69" s="139"/>
      <c r="J69" s="140">
        <f>J112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106</v>
      </c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</v>
      </c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38"/>
      <c r="D79" s="38"/>
      <c r="E79" s="115" t="str">
        <f>E7</f>
        <v>Parkovací plocha v ul. Drahoňovského, k.ú. Řepy</v>
      </c>
      <c r="F79" s="32"/>
      <c r="G79" s="32"/>
      <c r="H79" s="32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88</v>
      </c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38"/>
      <c r="D81" s="38"/>
      <c r="E81" s="62" t="str">
        <f>E9</f>
        <v>SO02 - Přeložka vedení</v>
      </c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38"/>
      <c r="E83" s="38"/>
      <c r="F83" s="27" t="str">
        <f>F12</f>
        <v xml:space="preserve"> </v>
      </c>
      <c r="G83" s="38"/>
      <c r="H83" s="38"/>
      <c r="I83" s="32" t="s">
        <v>23</v>
      </c>
      <c r="J83" s="64" t="str">
        <f>IF(J12="","",J12)</f>
        <v>2. 2. 2021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38"/>
      <c r="E85" s="38"/>
      <c r="F85" s="27" t="str">
        <f>E15</f>
        <v>Městská část Praha 17</v>
      </c>
      <c r="G85" s="38"/>
      <c r="H85" s="38"/>
      <c r="I85" s="32" t="s">
        <v>31</v>
      </c>
      <c r="J85" s="36" t="str">
        <f>E21</f>
        <v>KAP atelier</v>
      </c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29</v>
      </c>
      <c r="D86" s="38"/>
      <c r="E86" s="38"/>
      <c r="F86" s="27" t="str">
        <f>IF(E18="","",E18)</f>
        <v>Vyplň údaj</v>
      </c>
      <c r="G86" s="38"/>
      <c r="H86" s="38"/>
      <c r="I86" s="32" t="s">
        <v>35</v>
      </c>
      <c r="J86" s="36" t="str">
        <f>E24</f>
        <v>Lukáš Novák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41"/>
      <c r="B88" s="142"/>
      <c r="C88" s="143" t="s">
        <v>107</v>
      </c>
      <c r="D88" s="144" t="s">
        <v>58</v>
      </c>
      <c r="E88" s="144" t="s">
        <v>54</v>
      </c>
      <c r="F88" s="144" t="s">
        <v>55</v>
      </c>
      <c r="G88" s="144" t="s">
        <v>108</v>
      </c>
      <c r="H88" s="144" t="s">
        <v>109</v>
      </c>
      <c r="I88" s="144" t="s">
        <v>110</v>
      </c>
      <c r="J88" s="144" t="s">
        <v>92</v>
      </c>
      <c r="K88" s="145" t="s">
        <v>111</v>
      </c>
      <c r="L88" s="146"/>
      <c r="M88" s="80" t="s">
        <v>3</v>
      </c>
      <c r="N88" s="81" t="s">
        <v>43</v>
      </c>
      <c r="O88" s="81" t="s">
        <v>112</v>
      </c>
      <c r="P88" s="81" t="s">
        <v>113</v>
      </c>
      <c r="Q88" s="81" t="s">
        <v>114</v>
      </c>
      <c r="R88" s="81" t="s">
        <v>115</v>
      </c>
      <c r="S88" s="81" t="s">
        <v>116</v>
      </c>
      <c r="T88" s="82" t="s">
        <v>117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</row>
    <row r="89" spans="1:63" s="2" customFormat="1" ht="22.8" customHeight="1">
      <c r="A89" s="38"/>
      <c r="B89" s="39"/>
      <c r="C89" s="87" t="s">
        <v>118</v>
      </c>
      <c r="D89" s="38"/>
      <c r="E89" s="38"/>
      <c r="F89" s="38"/>
      <c r="G89" s="38"/>
      <c r="H89" s="38"/>
      <c r="I89" s="38"/>
      <c r="J89" s="147">
        <f>BK89</f>
        <v>0</v>
      </c>
      <c r="K89" s="38"/>
      <c r="L89" s="39"/>
      <c r="M89" s="83"/>
      <c r="N89" s="68"/>
      <c r="O89" s="84"/>
      <c r="P89" s="148">
        <f>P90+P93+P101+P104</f>
        <v>0</v>
      </c>
      <c r="Q89" s="84"/>
      <c r="R89" s="148">
        <f>R90+R93+R101+R104</f>
        <v>0.531735</v>
      </c>
      <c r="S89" s="84"/>
      <c r="T89" s="149">
        <f>T90+T93+T101+T104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72</v>
      </c>
      <c r="AU89" s="19" t="s">
        <v>93</v>
      </c>
      <c r="BK89" s="150">
        <f>BK90+BK93+BK101+BK104</f>
        <v>0</v>
      </c>
    </row>
    <row r="90" spans="1:63" s="12" customFormat="1" ht="25.9" customHeight="1">
      <c r="A90" s="12"/>
      <c r="B90" s="151"/>
      <c r="C90" s="12"/>
      <c r="D90" s="152" t="s">
        <v>72</v>
      </c>
      <c r="E90" s="153" t="s">
        <v>478</v>
      </c>
      <c r="F90" s="153" t="s">
        <v>479</v>
      </c>
      <c r="G90" s="12"/>
      <c r="H90" s="12"/>
      <c r="I90" s="154"/>
      <c r="J90" s="155">
        <f>BK90</f>
        <v>0</v>
      </c>
      <c r="K90" s="12"/>
      <c r="L90" s="151"/>
      <c r="M90" s="156"/>
      <c r="N90" s="157"/>
      <c r="O90" s="157"/>
      <c r="P90" s="158">
        <f>P91</f>
        <v>0</v>
      </c>
      <c r="Q90" s="157"/>
      <c r="R90" s="158">
        <f>R91</f>
        <v>0</v>
      </c>
      <c r="S90" s="157"/>
      <c r="T90" s="15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2" t="s">
        <v>83</v>
      </c>
      <c r="AT90" s="160" t="s">
        <v>72</v>
      </c>
      <c r="AU90" s="160" t="s">
        <v>73</v>
      </c>
      <c r="AY90" s="152" t="s">
        <v>121</v>
      </c>
      <c r="BK90" s="161">
        <f>BK91</f>
        <v>0</v>
      </c>
    </row>
    <row r="91" spans="1:63" s="12" customFormat="1" ht="22.8" customHeight="1">
      <c r="A91" s="12"/>
      <c r="B91" s="151"/>
      <c r="C91" s="12"/>
      <c r="D91" s="152" t="s">
        <v>72</v>
      </c>
      <c r="E91" s="162" t="s">
        <v>480</v>
      </c>
      <c r="F91" s="162" t="s">
        <v>481</v>
      </c>
      <c r="G91" s="12"/>
      <c r="H91" s="12"/>
      <c r="I91" s="154"/>
      <c r="J91" s="163">
        <f>BK91</f>
        <v>0</v>
      </c>
      <c r="K91" s="12"/>
      <c r="L91" s="151"/>
      <c r="M91" s="156"/>
      <c r="N91" s="157"/>
      <c r="O91" s="157"/>
      <c r="P91" s="158">
        <f>P92</f>
        <v>0</v>
      </c>
      <c r="Q91" s="157"/>
      <c r="R91" s="158">
        <f>R92</f>
        <v>0</v>
      </c>
      <c r="S91" s="157"/>
      <c r="T91" s="15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2" t="s">
        <v>83</v>
      </c>
      <c r="AT91" s="160" t="s">
        <v>72</v>
      </c>
      <c r="AU91" s="160" t="s">
        <v>81</v>
      </c>
      <c r="AY91" s="152" t="s">
        <v>121</v>
      </c>
      <c r="BK91" s="161">
        <f>BK92</f>
        <v>0</v>
      </c>
    </row>
    <row r="92" spans="1:65" s="2" customFormat="1" ht="16.5" customHeight="1">
      <c r="A92" s="38"/>
      <c r="B92" s="164"/>
      <c r="C92" s="165" t="s">
        <v>81</v>
      </c>
      <c r="D92" s="165" t="s">
        <v>123</v>
      </c>
      <c r="E92" s="166" t="s">
        <v>482</v>
      </c>
      <c r="F92" s="167" t="s">
        <v>483</v>
      </c>
      <c r="G92" s="168" t="s">
        <v>265</v>
      </c>
      <c r="H92" s="169">
        <v>1</v>
      </c>
      <c r="I92" s="170"/>
      <c r="J92" s="171">
        <f>ROUND(I92*H92,1)</f>
        <v>0</v>
      </c>
      <c r="K92" s="167" t="s">
        <v>3</v>
      </c>
      <c r="L92" s="39"/>
      <c r="M92" s="172" t="s">
        <v>3</v>
      </c>
      <c r="N92" s="173" t="s">
        <v>44</v>
      </c>
      <c r="O92" s="72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6" t="s">
        <v>202</v>
      </c>
      <c r="AT92" s="176" t="s">
        <v>123</v>
      </c>
      <c r="AU92" s="176" t="s">
        <v>83</v>
      </c>
      <c r="AY92" s="19" t="s">
        <v>121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9" t="s">
        <v>81</v>
      </c>
      <c r="BK92" s="177">
        <f>ROUND(I92*H92,1)</f>
        <v>0</v>
      </c>
      <c r="BL92" s="19" t="s">
        <v>202</v>
      </c>
      <c r="BM92" s="176" t="s">
        <v>484</v>
      </c>
    </row>
    <row r="93" spans="1:63" s="12" customFormat="1" ht="25.9" customHeight="1">
      <c r="A93" s="12"/>
      <c r="B93" s="151"/>
      <c r="C93" s="12"/>
      <c r="D93" s="152" t="s">
        <v>72</v>
      </c>
      <c r="E93" s="153" t="s">
        <v>182</v>
      </c>
      <c r="F93" s="153" t="s">
        <v>485</v>
      </c>
      <c r="G93" s="12"/>
      <c r="H93" s="12"/>
      <c r="I93" s="154"/>
      <c r="J93" s="155">
        <f>BK93</f>
        <v>0</v>
      </c>
      <c r="K93" s="12"/>
      <c r="L93" s="151"/>
      <c r="M93" s="156"/>
      <c r="N93" s="157"/>
      <c r="O93" s="157"/>
      <c r="P93" s="158">
        <f>P94</f>
        <v>0</v>
      </c>
      <c r="Q93" s="157"/>
      <c r="R93" s="158">
        <f>R94</f>
        <v>0.531735</v>
      </c>
      <c r="S93" s="157"/>
      <c r="T93" s="15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2" t="s">
        <v>134</v>
      </c>
      <c r="AT93" s="160" t="s">
        <v>72</v>
      </c>
      <c r="AU93" s="160" t="s">
        <v>73</v>
      </c>
      <c r="AY93" s="152" t="s">
        <v>121</v>
      </c>
      <c r="BK93" s="161">
        <f>BK94</f>
        <v>0</v>
      </c>
    </row>
    <row r="94" spans="1:63" s="12" customFormat="1" ht="22.8" customHeight="1">
      <c r="A94" s="12"/>
      <c r="B94" s="151"/>
      <c r="C94" s="12"/>
      <c r="D94" s="152" t="s">
        <v>72</v>
      </c>
      <c r="E94" s="162" t="s">
        <v>486</v>
      </c>
      <c r="F94" s="162" t="s">
        <v>487</v>
      </c>
      <c r="G94" s="12"/>
      <c r="H94" s="12"/>
      <c r="I94" s="154"/>
      <c r="J94" s="163">
        <f>BK94</f>
        <v>0</v>
      </c>
      <c r="K94" s="12"/>
      <c r="L94" s="151"/>
      <c r="M94" s="156"/>
      <c r="N94" s="157"/>
      <c r="O94" s="157"/>
      <c r="P94" s="158">
        <f>SUM(P95:P100)</f>
        <v>0</v>
      </c>
      <c r="Q94" s="157"/>
      <c r="R94" s="158">
        <f>SUM(R95:R100)</f>
        <v>0.531735</v>
      </c>
      <c r="S94" s="157"/>
      <c r="T94" s="159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2" t="s">
        <v>134</v>
      </c>
      <c r="AT94" s="160" t="s">
        <v>72</v>
      </c>
      <c r="AU94" s="160" t="s">
        <v>81</v>
      </c>
      <c r="AY94" s="152" t="s">
        <v>121</v>
      </c>
      <c r="BK94" s="161">
        <f>SUM(BK95:BK100)</f>
        <v>0</v>
      </c>
    </row>
    <row r="95" spans="1:65" s="2" customFormat="1" ht="12">
      <c r="A95" s="38"/>
      <c r="B95" s="164"/>
      <c r="C95" s="165" t="s">
        <v>83</v>
      </c>
      <c r="D95" s="165" t="s">
        <v>123</v>
      </c>
      <c r="E95" s="166" t="s">
        <v>488</v>
      </c>
      <c r="F95" s="167" t="s">
        <v>489</v>
      </c>
      <c r="G95" s="168" t="s">
        <v>148</v>
      </c>
      <c r="H95" s="169">
        <v>30</v>
      </c>
      <c r="I95" s="170"/>
      <c r="J95" s="171">
        <f>ROUND(I95*H95,1)</f>
        <v>0</v>
      </c>
      <c r="K95" s="167" t="s">
        <v>127</v>
      </c>
      <c r="L95" s="39"/>
      <c r="M95" s="172" t="s">
        <v>3</v>
      </c>
      <c r="N95" s="173" t="s">
        <v>44</v>
      </c>
      <c r="O95" s="72"/>
      <c r="P95" s="174">
        <f>O95*H95</f>
        <v>0</v>
      </c>
      <c r="Q95" s="174">
        <v>6E-05</v>
      </c>
      <c r="R95" s="174">
        <f>Q95*H95</f>
        <v>0.0018</v>
      </c>
      <c r="S95" s="174">
        <v>0</v>
      </c>
      <c r="T95" s="17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6" t="s">
        <v>435</v>
      </c>
      <c r="AT95" s="176" t="s">
        <v>123</v>
      </c>
      <c r="AU95" s="176" t="s">
        <v>83</v>
      </c>
      <c r="AY95" s="19" t="s">
        <v>121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9" t="s">
        <v>81</v>
      </c>
      <c r="BK95" s="177">
        <f>ROUND(I95*H95,1)</f>
        <v>0</v>
      </c>
      <c r="BL95" s="19" t="s">
        <v>435</v>
      </c>
      <c r="BM95" s="176" t="s">
        <v>490</v>
      </c>
    </row>
    <row r="96" spans="1:51" s="13" customFormat="1" ht="12">
      <c r="A96" s="13"/>
      <c r="B96" s="178"/>
      <c r="C96" s="13"/>
      <c r="D96" s="179" t="s">
        <v>141</v>
      </c>
      <c r="E96" s="180" t="s">
        <v>3</v>
      </c>
      <c r="F96" s="181" t="s">
        <v>491</v>
      </c>
      <c r="G96" s="13"/>
      <c r="H96" s="182">
        <v>30</v>
      </c>
      <c r="I96" s="183"/>
      <c r="J96" s="13"/>
      <c r="K96" s="13"/>
      <c r="L96" s="178"/>
      <c r="M96" s="184"/>
      <c r="N96" s="185"/>
      <c r="O96" s="185"/>
      <c r="P96" s="185"/>
      <c r="Q96" s="185"/>
      <c r="R96" s="185"/>
      <c r="S96" s="185"/>
      <c r="T96" s="18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0" t="s">
        <v>141</v>
      </c>
      <c r="AU96" s="180" t="s">
        <v>83</v>
      </c>
      <c r="AV96" s="13" t="s">
        <v>83</v>
      </c>
      <c r="AW96" s="13" t="s">
        <v>33</v>
      </c>
      <c r="AX96" s="13" t="s">
        <v>81</v>
      </c>
      <c r="AY96" s="180" t="s">
        <v>121</v>
      </c>
    </row>
    <row r="97" spans="1:65" s="2" customFormat="1" ht="16.5" customHeight="1">
      <c r="A97" s="38"/>
      <c r="B97" s="164"/>
      <c r="C97" s="202" t="s">
        <v>134</v>
      </c>
      <c r="D97" s="202" t="s">
        <v>182</v>
      </c>
      <c r="E97" s="203" t="s">
        <v>492</v>
      </c>
      <c r="F97" s="204" t="s">
        <v>493</v>
      </c>
      <c r="G97" s="205" t="s">
        <v>148</v>
      </c>
      <c r="H97" s="206">
        <v>30.9</v>
      </c>
      <c r="I97" s="207"/>
      <c r="J97" s="208">
        <f>ROUND(I97*H97,1)</f>
        <v>0</v>
      </c>
      <c r="K97" s="204" t="s">
        <v>127</v>
      </c>
      <c r="L97" s="209"/>
      <c r="M97" s="210" t="s">
        <v>3</v>
      </c>
      <c r="N97" s="211" t="s">
        <v>44</v>
      </c>
      <c r="O97" s="72"/>
      <c r="P97" s="174">
        <f>O97*H97</f>
        <v>0</v>
      </c>
      <c r="Q97" s="174">
        <v>0.01715</v>
      </c>
      <c r="R97" s="174">
        <f>Q97*H97</f>
        <v>0.5299349999999999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494</v>
      </c>
      <c r="AT97" s="176" t="s">
        <v>182</v>
      </c>
      <c r="AU97" s="176" t="s">
        <v>83</v>
      </c>
      <c r="AY97" s="19" t="s">
        <v>121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81</v>
      </c>
      <c r="BK97" s="177">
        <f>ROUND(I97*H97,1)</f>
        <v>0</v>
      </c>
      <c r="BL97" s="19" t="s">
        <v>494</v>
      </c>
      <c r="BM97" s="176" t="s">
        <v>495</v>
      </c>
    </row>
    <row r="98" spans="1:51" s="13" customFormat="1" ht="12">
      <c r="A98" s="13"/>
      <c r="B98" s="178"/>
      <c r="C98" s="13"/>
      <c r="D98" s="179" t="s">
        <v>141</v>
      </c>
      <c r="E98" s="13"/>
      <c r="F98" s="181" t="s">
        <v>496</v>
      </c>
      <c r="G98" s="13"/>
      <c r="H98" s="182">
        <v>30.9</v>
      </c>
      <c r="I98" s="183"/>
      <c r="J98" s="13"/>
      <c r="K98" s="13"/>
      <c r="L98" s="178"/>
      <c r="M98" s="184"/>
      <c r="N98" s="185"/>
      <c r="O98" s="185"/>
      <c r="P98" s="185"/>
      <c r="Q98" s="185"/>
      <c r="R98" s="185"/>
      <c r="S98" s="185"/>
      <c r="T98" s="18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0" t="s">
        <v>141</v>
      </c>
      <c r="AU98" s="180" t="s">
        <v>83</v>
      </c>
      <c r="AV98" s="13" t="s">
        <v>83</v>
      </c>
      <c r="AW98" s="13" t="s">
        <v>4</v>
      </c>
      <c r="AX98" s="13" t="s">
        <v>81</v>
      </c>
      <c r="AY98" s="180" t="s">
        <v>121</v>
      </c>
    </row>
    <row r="99" spans="1:65" s="2" customFormat="1" ht="12">
      <c r="A99" s="38"/>
      <c r="B99" s="164"/>
      <c r="C99" s="165" t="s">
        <v>128</v>
      </c>
      <c r="D99" s="165" t="s">
        <v>123</v>
      </c>
      <c r="E99" s="166" t="s">
        <v>497</v>
      </c>
      <c r="F99" s="167" t="s">
        <v>498</v>
      </c>
      <c r="G99" s="168" t="s">
        <v>132</v>
      </c>
      <c r="H99" s="169">
        <v>2</v>
      </c>
      <c r="I99" s="170"/>
      <c r="J99" s="171">
        <f>ROUND(I99*H99,1)</f>
        <v>0</v>
      </c>
      <c r="K99" s="167" t="s">
        <v>127</v>
      </c>
      <c r="L99" s="39"/>
      <c r="M99" s="172" t="s">
        <v>3</v>
      </c>
      <c r="N99" s="173" t="s">
        <v>44</v>
      </c>
      <c r="O99" s="72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435</v>
      </c>
      <c r="AT99" s="176" t="s">
        <v>123</v>
      </c>
      <c r="AU99" s="176" t="s">
        <v>83</v>
      </c>
      <c r="AY99" s="19" t="s">
        <v>121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81</v>
      </c>
      <c r="BK99" s="177">
        <f>ROUND(I99*H99,1)</f>
        <v>0</v>
      </c>
      <c r="BL99" s="19" t="s">
        <v>435</v>
      </c>
      <c r="BM99" s="176" t="s">
        <v>499</v>
      </c>
    </row>
    <row r="100" spans="1:65" s="2" customFormat="1" ht="12">
      <c r="A100" s="38"/>
      <c r="B100" s="164"/>
      <c r="C100" s="165" t="s">
        <v>145</v>
      </c>
      <c r="D100" s="165" t="s">
        <v>123</v>
      </c>
      <c r="E100" s="166" t="s">
        <v>500</v>
      </c>
      <c r="F100" s="167" t="s">
        <v>501</v>
      </c>
      <c r="G100" s="168" t="s">
        <v>132</v>
      </c>
      <c r="H100" s="169">
        <v>2</v>
      </c>
      <c r="I100" s="170"/>
      <c r="J100" s="171">
        <f>ROUND(I100*H100,1)</f>
        <v>0</v>
      </c>
      <c r="K100" s="167" t="s">
        <v>127</v>
      </c>
      <c r="L100" s="39"/>
      <c r="M100" s="172" t="s">
        <v>3</v>
      </c>
      <c r="N100" s="173" t="s">
        <v>44</v>
      </c>
      <c r="O100" s="72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6" t="s">
        <v>435</v>
      </c>
      <c r="AT100" s="176" t="s">
        <v>123</v>
      </c>
      <c r="AU100" s="176" t="s">
        <v>83</v>
      </c>
      <c r="AY100" s="19" t="s">
        <v>121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9" t="s">
        <v>81</v>
      </c>
      <c r="BK100" s="177">
        <f>ROUND(I100*H100,1)</f>
        <v>0</v>
      </c>
      <c r="BL100" s="19" t="s">
        <v>435</v>
      </c>
      <c r="BM100" s="176" t="s">
        <v>502</v>
      </c>
    </row>
    <row r="101" spans="1:63" s="12" customFormat="1" ht="25.9" customHeight="1">
      <c r="A101" s="12"/>
      <c r="B101" s="151"/>
      <c r="C101" s="12"/>
      <c r="D101" s="152" t="s">
        <v>72</v>
      </c>
      <c r="E101" s="153" t="s">
        <v>433</v>
      </c>
      <c r="F101" s="153" t="s">
        <v>434</v>
      </c>
      <c r="G101" s="12"/>
      <c r="H101" s="12"/>
      <c r="I101" s="154"/>
      <c r="J101" s="155">
        <f>BK101</f>
        <v>0</v>
      </c>
      <c r="K101" s="12"/>
      <c r="L101" s="151"/>
      <c r="M101" s="156"/>
      <c r="N101" s="157"/>
      <c r="O101" s="157"/>
      <c r="P101" s="158">
        <f>SUM(P102:P103)</f>
        <v>0</v>
      </c>
      <c r="Q101" s="157"/>
      <c r="R101" s="158">
        <f>SUM(R102:R103)</f>
        <v>0</v>
      </c>
      <c r="S101" s="157"/>
      <c r="T101" s="159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2" t="s">
        <v>128</v>
      </c>
      <c r="AT101" s="160" t="s">
        <v>72</v>
      </c>
      <c r="AU101" s="160" t="s">
        <v>73</v>
      </c>
      <c r="AY101" s="152" t="s">
        <v>121</v>
      </c>
      <c r="BK101" s="161">
        <f>SUM(BK102:BK103)</f>
        <v>0</v>
      </c>
    </row>
    <row r="102" spans="1:65" s="2" customFormat="1" ht="16.5" customHeight="1">
      <c r="A102" s="38"/>
      <c r="B102" s="164"/>
      <c r="C102" s="165" t="s">
        <v>151</v>
      </c>
      <c r="D102" s="165" t="s">
        <v>123</v>
      </c>
      <c r="E102" s="166" t="s">
        <v>436</v>
      </c>
      <c r="F102" s="167" t="s">
        <v>437</v>
      </c>
      <c r="G102" s="168" t="s">
        <v>438</v>
      </c>
      <c r="H102" s="169">
        <v>10</v>
      </c>
      <c r="I102" s="170"/>
      <c r="J102" s="171">
        <f>ROUND(I102*H102,1)</f>
        <v>0</v>
      </c>
      <c r="K102" s="167" t="s">
        <v>439</v>
      </c>
      <c r="L102" s="39"/>
      <c r="M102" s="172" t="s">
        <v>3</v>
      </c>
      <c r="N102" s="173" t="s">
        <v>44</v>
      </c>
      <c r="O102" s="72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6" t="s">
        <v>440</v>
      </c>
      <c r="AT102" s="176" t="s">
        <v>123</v>
      </c>
      <c r="AU102" s="176" t="s">
        <v>81</v>
      </c>
      <c r="AY102" s="19" t="s">
        <v>121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9" t="s">
        <v>81</v>
      </c>
      <c r="BK102" s="177">
        <f>ROUND(I102*H102,1)</f>
        <v>0</v>
      </c>
      <c r="BL102" s="19" t="s">
        <v>440</v>
      </c>
      <c r="BM102" s="176" t="s">
        <v>503</v>
      </c>
    </row>
    <row r="103" spans="1:65" s="2" customFormat="1" ht="16.5" customHeight="1">
      <c r="A103" s="38"/>
      <c r="B103" s="164"/>
      <c r="C103" s="165" t="s">
        <v>155</v>
      </c>
      <c r="D103" s="165" t="s">
        <v>123</v>
      </c>
      <c r="E103" s="166" t="s">
        <v>504</v>
      </c>
      <c r="F103" s="167" t="s">
        <v>505</v>
      </c>
      <c r="G103" s="168" t="s">
        <v>438</v>
      </c>
      <c r="H103" s="169">
        <v>10</v>
      </c>
      <c r="I103" s="170"/>
      <c r="J103" s="171">
        <f>ROUND(I103*H103,1)</f>
        <v>0</v>
      </c>
      <c r="K103" s="167" t="s">
        <v>127</v>
      </c>
      <c r="L103" s="39"/>
      <c r="M103" s="172" t="s">
        <v>3</v>
      </c>
      <c r="N103" s="173" t="s">
        <v>44</v>
      </c>
      <c r="O103" s="72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6" t="s">
        <v>440</v>
      </c>
      <c r="AT103" s="176" t="s">
        <v>123</v>
      </c>
      <c r="AU103" s="176" t="s">
        <v>81</v>
      </c>
      <c r="AY103" s="19" t="s">
        <v>121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9" t="s">
        <v>81</v>
      </c>
      <c r="BK103" s="177">
        <f>ROUND(I103*H103,1)</f>
        <v>0</v>
      </c>
      <c r="BL103" s="19" t="s">
        <v>440</v>
      </c>
      <c r="BM103" s="176" t="s">
        <v>506</v>
      </c>
    </row>
    <row r="104" spans="1:63" s="12" customFormat="1" ht="25.9" customHeight="1">
      <c r="A104" s="12"/>
      <c r="B104" s="151"/>
      <c r="C104" s="12"/>
      <c r="D104" s="152" t="s">
        <v>72</v>
      </c>
      <c r="E104" s="153" t="s">
        <v>442</v>
      </c>
      <c r="F104" s="153" t="s">
        <v>443</v>
      </c>
      <c r="G104" s="12"/>
      <c r="H104" s="12"/>
      <c r="I104" s="154"/>
      <c r="J104" s="155">
        <f>BK104</f>
        <v>0</v>
      </c>
      <c r="K104" s="12"/>
      <c r="L104" s="151"/>
      <c r="M104" s="156"/>
      <c r="N104" s="157"/>
      <c r="O104" s="157"/>
      <c r="P104" s="158">
        <f>P105+P108+P110+P112</f>
        <v>0</v>
      </c>
      <c r="Q104" s="157"/>
      <c r="R104" s="158">
        <f>R105+R108+R110+R112</f>
        <v>0</v>
      </c>
      <c r="S104" s="157"/>
      <c r="T104" s="159">
        <f>T105+T108+T110+T112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2" t="s">
        <v>145</v>
      </c>
      <c r="AT104" s="160" t="s">
        <v>72</v>
      </c>
      <c r="AU104" s="160" t="s">
        <v>73</v>
      </c>
      <c r="AY104" s="152" t="s">
        <v>121</v>
      </c>
      <c r="BK104" s="161">
        <f>BK105+BK108+BK110+BK112</f>
        <v>0</v>
      </c>
    </row>
    <row r="105" spans="1:63" s="12" customFormat="1" ht="22.8" customHeight="1">
      <c r="A105" s="12"/>
      <c r="B105" s="151"/>
      <c r="C105" s="12"/>
      <c r="D105" s="152" t="s">
        <v>72</v>
      </c>
      <c r="E105" s="162" t="s">
        <v>444</v>
      </c>
      <c r="F105" s="162" t="s">
        <v>445</v>
      </c>
      <c r="G105" s="12"/>
      <c r="H105" s="12"/>
      <c r="I105" s="154"/>
      <c r="J105" s="163">
        <f>BK105</f>
        <v>0</v>
      </c>
      <c r="K105" s="12"/>
      <c r="L105" s="151"/>
      <c r="M105" s="156"/>
      <c r="N105" s="157"/>
      <c r="O105" s="157"/>
      <c r="P105" s="158">
        <f>SUM(P106:P107)</f>
        <v>0</v>
      </c>
      <c r="Q105" s="157"/>
      <c r="R105" s="158">
        <f>SUM(R106:R107)</f>
        <v>0</v>
      </c>
      <c r="S105" s="157"/>
      <c r="T105" s="159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2" t="s">
        <v>145</v>
      </c>
      <c r="AT105" s="160" t="s">
        <v>72</v>
      </c>
      <c r="AU105" s="160" t="s">
        <v>81</v>
      </c>
      <c r="AY105" s="152" t="s">
        <v>121</v>
      </c>
      <c r="BK105" s="161">
        <f>SUM(BK106:BK107)</f>
        <v>0</v>
      </c>
    </row>
    <row r="106" spans="1:65" s="2" customFormat="1" ht="16.5" customHeight="1">
      <c r="A106" s="38"/>
      <c r="B106" s="164"/>
      <c r="C106" s="165" t="s">
        <v>161</v>
      </c>
      <c r="D106" s="165" t="s">
        <v>123</v>
      </c>
      <c r="E106" s="166" t="s">
        <v>447</v>
      </c>
      <c r="F106" s="167" t="s">
        <v>448</v>
      </c>
      <c r="G106" s="168" t="s">
        <v>265</v>
      </c>
      <c r="H106" s="169">
        <v>1</v>
      </c>
      <c r="I106" s="170"/>
      <c r="J106" s="171">
        <f>ROUND(I106*H106,1)</f>
        <v>0</v>
      </c>
      <c r="K106" s="167" t="s">
        <v>3</v>
      </c>
      <c r="L106" s="39"/>
      <c r="M106" s="172" t="s">
        <v>3</v>
      </c>
      <c r="N106" s="173" t="s">
        <v>44</v>
      </c>
      <c r="O106" s="72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6" t="s">
        <v>449</v>
      </c>
      <c r="AT106" s="176" t="s">
        <v>123</v>
      </c>
      <c r="AU106" s="176" t="s">
        <v>83</v>
      </c>
      <c r="AY106" s="19" t="s">
        <v>121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9" t="s">
        <v>81</v>
      </c>
      <c r="BK106" s="177">
        <f>ROUND(I106*H106,1)</f>
        <v>0</v>
      </c>
      <c r="BL106" s="19" t="s">
        <v>449</v>
      </c>
      <c r="BM106" s="176" t="s">
        <v>507</v>
      </c>
    </row>
    <row r="107" spans="1:65" s="2" customFormat="1" ht="12">
      <c r="A107" s="38"/>
      <c r="B107" s="164"/>
      <c r="C107" s="165" t="s">
        <v>166</v>
      </c>
      <c r="D107" s="165" t="s">
        <v>123</v>
      </c>
      <c r="E107" s="166" t="s">
        <v>452</v>
      </c>
      <c r="F107" s="167" t="s">
        <v>453</v>
      </c>
      <c r="G107" s="168" t="s">
        <v>265</v>
      </c>
      <c r="H107" s="169">
        <v>1</v>
      </c>
      <c r="I107" s="170"/>
      <c r="J107" s="171">
        <f>ROUND(I107*H107,1)</f>
        <v>0</v>
      </c>
      <c r="K107" s="167" t="s">
        <v>3</v>
      </c>
      <c r="L107" s="39"/>
      <c r="M107" s="172" t="s">
        <v>3</v>
      </c>
      <c r="N107" s="173" t="s">
        <v>44</v>
      </c>
      <c r="O107" s="72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6" t="s">
        <v>449</v>
      </c>
      <c r="AT107" s="176" t="s">
        <v>123</v>
      </c>
      <c r="AU107" s="176" t="s">
        <v>83</v>
      </c>
      <c r="AY107" s="19" t="s">
        <v>121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9" t="s">
        <v>81</v>
      </c>
      <c r="BK107" s="177">
        <f>ROUND(I107*H107,1)</f>
        <v>0</v>
      </c>
      <c r="BL107" s="19" t="s">
        <v>449</v>
      </c>
      <c r="BM107" s="176" t="s">
        <v>508</v>
      </c>
    </row>
    <row r="108" spans="1:63" s="12" customFormat="1" ht="22.8" customHeight="1">
      <c r="A108" s="12"/>
      <c r="B108" s="151"/>
      <c r="C108" s="12"/>
      <c r="D108" s="152" t="s">
        <v>72</v>
      </c>
      <c r="E108" s="162" t="s">
        <v>455</v>
      </c>
      <c r="F108" s="162" t="s">
        <v>456</v>
      </c>
      <c r="G108" s="12"/>
      <c r="H108" s="12"/>
      <c r="I108" s="154"/>
      <c r="J108" s="163">
        <f>BK108</f>
        <v>0</v>
      </c>
      <c r="K108" s="12"/>
      <c r="L108" s="151"/>
      <c r="M108" s="156"/>
      <c r="N108" s="157"/>
      <c r="O108" s="157"/>
      <c r="P108" s="158">
        <f>P109</f>
        <v>0</v>
      </c>
      <c r="Q108" s="157"/>
      <c r="R108" s="158">
        <f>R109</f>
        <v>0</v>
      </c>
      <c r="S108" s="157"/>
      <c r="T108" s="159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2" t="s">
        <v>145</v>
      </c>
      <c r="AT108" s="160" t="s">
        <v>72</v>
      </c>
      <c r="AU108" s="160" t="s">
        <v>81</v>
      </c>
      <c r="AY108" s="152" t="s">
        <v>121</v>
      </c>
      <c r="BK108" s="161">
        <f>BK109</f>
        <v>0</v>
      </c>
    </row>
    <row r="109" spans="1:65" s="2" customFormat="1" ht="12">
      <c r="A109" s="38"/>
      <c r="B109" s="164"/>
      <c r="C109" s="165" t="s">
        <v>171</v>
      </c>
      <c r="D109" s="165" t="s">
        <v>123</v>
      </c>
      <c r="E109" s="166" t="s">
        <v>458</v>
      </c>
      <c r="F109" s="167" t="s">
        <v>459</v>
      </c>
      <c r="G109" s="168" t="s">
        <v>265</v>
      </c>
      <c r="H109" s="169">
        <v>1</v>
      </c>
      <c r="I109" s="170"/>
      <c r="J109" s="171">
        <f>ROUND(I109*H109,1)</f>
        <v>0</v>
      </c>
      <c r="K109" s="167" t="s">
        <v>3</v>
      </c>
      <c r="L109" s="39"/>
      <c r="M109" s="172" t="s">
        <v>3</v>
      </c>
      <c r="N109" s="173" t="s">
        <v>44</v>
      </c>
      <c r="O109" s="72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6" t="s">
        <v>449</v>
      </c>
      <c r="AT109" s="176" t="s">
        <v>123</v>
      </c>
      <c r="AU109" s="176" t="s">
        <v>83</v>
      </c>
      <c r="AY109" s="19" t="s">
        <v>121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9" t="s">
        <v>81</v>
      </c>
      <c r="BK109" s="177">
        <f>ROUND(I109*H109,1)</f>
        <v>0</v>
      </c>
      <c r="BL109" s="19" t="s">
        <v>449</v>
      </c>
      <c r="BM109" s="176" t="s">
        <v>509</v>
      </c>
    </row>
    <row r="110" spans="1:63" s="12" customFormat="1" ht="22.8" customHeight="1">
      <c r="A110" s="12"/>
      <c r="B110" s="151"/>
      <c r="C110" s="12"/>
      <c r="D110" s="152" t="s">
        <v>72</v>
      </c>
      <c r="E110" s="162" t="s">
        <v>461</v>
      </c>
      <c r="F110" s="162" t="s">
        <v>462</v>
      </c>
      <c r="G110" s="12"/>
      <c r="H110" s="12"/>
      <c r="I110" s="154"/>
      <c r="J110" s="163">
        <f>BK110</f>
        <v>0</v>
      </c>
      <c r="K110" s="12"/>
      <c r="L110" s="151"/>
      <c r="M110" s="156"/>
      <c r="N110" s="157"/>
      <c r="O110" s="157"/>
      <c r="P110" s="158">
        <f>P111</f>
        <v>0</v>
      </c>
      <c r="Q110" s="157"/>
      <c r="R110" s="158">
        <f>R111</f>
        <v>0</v>
      </c>
      <c r="S110" s="157"/>
      <c r="T110" s="159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2" t="s">
        <v>145</v>
      </c>
      <c r="AT110" s="160" t="s">
        <v>72</v>
      </c>
      <c r="AU110" s="160" t="s">
        <v>81</v>
      </c>
      <c r="AY110" s="152" t="s">
        <v>121</v>
      </c>
      <c r="BK110" s="161">
        <f>BK111</f>
        <v>0</v>
      </c>
    </row>
    <row r="111" spans="1:65" s="2" customFormat="1" ht="16.5" customHeight="1">
      <c r="A111" s="38"/>
      <c r="B111" s="164"/>
      <c r="C111" s="165" t="s">
        <v>175</v>
      </c>
      <c r="D111" s="165" t="s">
        <v>123</v>
      </c>
      <c r="E111" s="166" t="s">
        <v>464</v>
      </c>
      <c r="F111" s="167" t="s">
        <v>465</v>
      </c>
      <c r="G111" s="168" t="s">
        <v>265</v>
      </c>
      <c r="H111" s="169">
        <v>1</v>
      </c>
      <c r="I111" s="170"/>
      <c r="J111" s="171">
        <f>ROUND(I111*H111,1)</f>
        <v>0</v>
      </c>
      <c r="K111" s="167" t="s">
        <v>3</v>
      </c>
      <c r="L111" s="39"/>
      <c r="M111" s="172" t="s">
        <v>3</v>
      </c>
      <c r="N111" s="173" t="s">
        <v>44</v>
      </c>
      <c r="O111" s="72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6" t="s">
        <v>449</v>
      </c>
      <c r="AT111" s="176" t="s">
        <v>123</v>
      </c>
      <c r="AU111" s="176" t="s">
        <v>83</v>
      </c>
      <c r="AY111" s="19" t="s">
        <v>121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9" t="s">
        <v>81</v>
      </c>
      <c r="BK111" s="177">
        <f>ROUND(I111*H111,1)</f>
        <v>0</v>
      </c>
      <c r="BL111" s="19" t="s">
        <v>449</v>
      </c>
      <c r="BM111" s="176" t="s">
        <v>510</v>
      </c>
    </row>
    <row r="112" spans="1:63" s="12" customFormat="1" ht="22.8" customHeight="1">
      <c r="A112" s="12"/>
      <c r="B112" s="151"/>
      <c r="C112" s="12"/>
      <c r="D112" s="152" t="s">
        <v>72</v>
      </c>
      <c r="E112" s="162" t="s">
        <v>467</v>
      </c>
      <c r="F112" s="162" t="s">
        <v>468</v>
      </c>
      <c r="G112" s="12"/>
      <c r="H112" s="12"/>
      <c r="I112" s="154"/>
      <c r="J112" s="163">
        <f>BK112</f>
        <v>0</v>
      </c>
      <c r="K112" s="12"/>
      <c r="L112" s="151"/>
      <c r="M112" s="156"/>
      <c r="N112" s="157"/>
      <c r="O112" s="157"/>
      <c r="P112" s="158">
        <f>P113</f>
        <v>0</v>
      </c>
      <c r="Q112" s="157"/>
      <c r="R112" s="158">
        <f>R113</f>
        <v>0</v>
      </c>
      <c r="S112" s="157"/>
      <c r="T112" s="159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2" t="s">
        <v>145</v>
      </c>
      <c r="AT112" s="160" t="s">
        <v>72</v>
      </c>
      <c r="AU112" s="160" t="s">
        <v>81</v>
      </c>
      <c r="AY112" s="152" t="s">
        <v>121</v>
      </c>
      <c r="BK112" s="161">
        <f>BK113</f>
        <v>0</v>
      </c>
    </row>
    <row r="113" spans="1:65" s="2" customFormat="1" ht="16.5" customHeight="1">
      <c r="A113" s="38"/>
      <c r="B113" s="164"/>
      <c r="C113" s="165" t="s">
        <v>181</v>
      </c>
      <c r="D113" s="165" t="s">
        <v>123</v>
      </c>
      <c r="E113" s="166" t="s">
        <v>470</v>
      </c>
      <c r="F113" s="167" t="s">
        <v>471</v>
      </c>
      <c r="G113" s="168" t="s">
        <v>265</v>
      </c>
      <c r="H113" s="169">
        <v>1</v>
      </c>
      <c r="I113" s="170"/>
      <c r="J113" s="171">
        <f>ROUND(I113*H113,1)</f>
        <v>0</v>
      </c>
      <c r="K113" s="167" t="s">
        <v>3</v>
      </c>
      <c r="L113" s="39"/>
      <c r="M113" s="212" t="s">
        <v>3</v>
      </c>
      <c r="N113" s="213" t="s">
        <v>44</v>
      </c>
      <c r="O113" s="21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449</v>
      </c>
      <c r="AT113" s="176" t="s">
        <v>123</v>
      </c>
      <c r="AU113" s="176" t="s">
        <v>83</v>
      </c>
      <c r="AY113" s="19" t="s">
        <v>121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81</v>
      </c>
      <c r="BK113" s="177">
        <f>ROUND(I113*H113,1)</f>
        <v>0</v>
      </c>
      <c r="BL113" s="19" t="s">
        <v>449</v>
      </c>
      <c r="BM113" s="176" t="s">
        <v>511</v>
      </c>
    </row>
    <row r="114" spans="1:31" s="2" customFormat="1" ht="6.95" customHeight="1">
      <c r="A114" s="38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39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autoFilter ref="C88:K11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6" customFormat="1" ht="45" customHeight="1">
      <c r="B3" s="221"/>
      <c r="C3" s="222" t="s">
        <v>512</v>
      </c>
      <c r="D3" s="222"/>
      <c r="E3" s="222"/>
      <c r="F3" s="222"/>
      <c r="G3" s="222"/>
      <c r="H3" s="222"/>
      <c r="I3" s="222"/>
      <c r="J3" s="222"/>
      <c r="K3" s="223"/>
    </row>
    <row r="4" spans="2:11" s="1" customFormat="1" ht="25.5" customHeight="1">
      <c r="B4" s="224"/>
      <c r="C4" s="225" t="s">
        <v>513</v>
      </c>
      <c r="D4" s="225"/>
      <c r="E4" s="225"/>
      <c r="F4" s="225"/>
      <c r="G4" s="225"/>
      <c r="H4" s="225"/>
      <c r="I4" s="225"/>
      <c r="J4" s="225"/>
      <c r="K4" s="226"/>
    </row>
    <row r="5" spans="2:11" s="1" customFormat="1" ht="5.25" customHeight="1">
      <c r="B5" s="224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4"/>
      <c r="C6" s="228" t="s">
        <v>514</v>
      </c>
      <c r="D6" s="228"/>
      <c r="E6" s="228"/>
      <c r="F6" s="228"/>
      <c r="G6" s="228"/>
      <c r="H6" s="228"/>
      <c r="I6" s="228"/>
      <c r="J6" s="228"/>
      <c r="K6" s="226"/>
    </row>
    <row r="7" spans="2:11" s="1" customFormat="1" ht="15" customHeight="1">
      <c r="B7" s="229"/>
      <c r="C7" s="228" t="s">
        <v>515</v>
      </c>
      <c r="D7" s="228"/>
      <c r="E7" s="228"/>
      <c r="F7" s="228"/>
      <c r="G7" s="228"/>
      <c r="H7" s="228"/>
      <c r="I7" s="228"/>
      <c r="J7" s="228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228" t="s">
        <v>516</v>
      </c>
      <c r="D9" s="228"/>
      <c r="E9" s="228"/>
      <c r="F9" s="228"/>
      <c r="G9" s="228"/>
      <c r="H9" s="228"/>
      <c r="I9" s="228"/>
      <c r="J9" s="228"/>
      <c r="K9" s="226"/>
    </row>
    <row r="10" spans="2:11" s="1" customFormat="1" ht="15" customHeight="1">
      <c r="B10" s="229"/>
      <c r="C10" s="228"/>
      <c r="D10" s="228" t="s">
        <v>517</v>
      </c>
      <c r="E10" s="228"/>
      <c r="F10" s="228"/>
      <c r="G10" s="228"/>
      <c r="H10" s="228"/>
      <c r="I10" s="228"/>
      <c r="J10" s="228"/>
      <c r="K10" s="226"/>
    </row>
    <row r="11" spans="2:11" s="1" customFormat="1" ht="15" customHeight="1">
      <c r="B11" s="229"/>
      <c r="C11" s="230"/>
      <c r="D11" s="228" t="s">
        <v>518</v>
      </c>
      <c r="E11" s="228"/>
      <c r="F11" s="228"/>
      <c r="G11" s="228"/>
      <c r="H11" s="228"/>
      <c r="I11" s="228"/>
      <c r="J11" s="228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519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228" t="s">
        <v>520</v>
      </c>
      <c r="E15" s="228"/>
      <c r="F15" s="228"/>
      <c r="G15" s="228"/>
      <c r="H15" s="228"/>
      <c r="I15" s="228"/>
      <c r="J15" s="228"/>
      <c r="K15" s="226"/>
    </row>
    <row r="16" spans="2:11" s="1" customFormat="1" ht="15" customHeight="1">
      <c r="B16" s="229"/>
      <c r="C16" s="230"/>
      <c r="D16" s="228" t="s">
        <v>521</v>
      </c>
      <c r="E16" s="228"/>
      <c r="F16" s="228"/>
      <c r="G16" s="228"/>
      <c r="H16" s="228"/>
      <c r="I16" s="228"/>
      <c r="J16" s="228"/>
      <c r="K16" s="226"/>
    </row>
    <row r="17" spans="2:11" s="1" customFormat="1" ht="15" customHeight="1">
      <c r="B17" s="229"/>
      <c r="C17" s="230"/>
      <c r="D17" s="228" t="s">
        <v>522</v>
      </c>
      <c r="E17" s="228"/>
      <c r="F17" s="228"/>
      <c r="G17" s="228"/>
      <c r="H17" s="228"/>
      <c r="I17" s="228"/>
      <c r="J17" s="228"/>
      <c r="K17" s="226"/>
    </row>
    <row r="18" spans="2:11" s="1" customFormat="1" ht="15" customHeight="1">
      <c r="B18" s="229"/>
      <c r="C18" s="230"/>
      <c r="D18" s="230"/>
      <c r="E18" s="232" t="s">
        <v>80</v>
      </c>
      <c r="F18" s="228" t="s">
        <v>523</v>
      </c>
      <c r="G18" s="228"/>
      <c r="H18" s="228"/>
      <c r="I18" s="228"/>
      <c r="J18" s="228"/>
      <c r="K18" s="226"/>
    </row>
    <row r="19" spans="2:11" s="1" customFormat="1" ht="15" customHeight="1">
      <c r="B19" s="229"/>
      <c r="C19" s="230"/>
      <c r="D19" s="230"/>
      <c r="E19" s="232" t="s">
        <v>524</v>
      </c>
      <c r="F19" s="228" t="s">
        <v>525</v>
      </c>
      <c r="G19" s="228"/>
      <c r="H19" s="228"/>
      <c r="I19" s="228"/>
      <c r="J19" s="228"/>
      <c r="K19" s="226"/>
    </row>
    <row r="20" spans="2:11" s="1" customFormat="1" ht="15" customHeight="1">
      <c r="B20" s="229"/>
      <c r="C20" s="230"/>
      <c r="D20" s="230"/>
      <c r="E20" s="232" t="s">
        <v>526</v>
      </c>
      <c r="F20" s="228" t="s">
        <v>527</v>
      </c>
      <c r="G20" s="228"/>
      <c r="H20" s="228"/>
      <c r="I20" s="228"/>
      <c r="J20" s="228"/>
      <c r="K20" s="226"/>
    </row>
    <row r="21" spans="2:11" s="1" customFormat="1" ht="15" customHeight="1">
      <c r="B21" s="229"/>
      <c r="C21" s="230"/>
      <c r="D21" s="230"/>
      <c r="E21" s="232" t="s">
        <v>528</v>
      </c>
      <c r="F21" s="228" t="s">
        <v>529</v>
      </c>
      <c r="G21" s="228"/>
      <c r="H21" s="228"/>
      <c r="I21" s="228"/>
      <c r="J21" s="228"/>
      <c r="K21" s="226"/>
    </row>
    <row r="22" spans="2:11" s="1" customFormat="1" ht="15" customHeight="1">
      <c r="B22" s="229"/>
      <c r="C22" s="230"/>
      <c r="D22" s="230"/>
      <c r="E22" s="232" t="s">
        <v>530</v>
      </c>
      <c r="F22" s="228" t="s">
        <v>531</v>
      </c>
      <c r="G22" s="228"/>
      <c r="H22" s="228"/>
      <c r="I22" s="228"/>
      <c r="J22" s="228"/>
      <c r="K22" s="226"/>
    </row>
    <row r="23" spans="2:11" s="1" customFormat="1" ht="15" customHeight="1">
      <c r="B23" s="229"/>
      <c r="C23" s="230"/>
      <c r="D23" s="230"/>
      <c r="E23" s="232" t="s">
        <v>532</v>
      </c>
      <c r="F23" s="228" t="s">
        <v>533</v>
      </c>
      <c r="G23" s="228"/>
      <c r="H23" s="228"/>
      <c r="I23" s="228"/>
      <c r="J23" s="228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228" t="s">
        <v>534</v>
      </c>
      <c r="D25" s="228"/>
      <c r="E25" s="228"/>
      <c r="F25" s="228"/>
      <c r="G25" s="228"/>
      <c r="H25" s="228"/>
      <c r="I25" s="228"/>
      <c r="J25" s="228"/>
      <c r="K25" s="226"/>
    </row>
    <row r="26" spans="2:11" s="1" customFormat="1" ht="15" customHeight="1">
      <c r="B26" s="229"/>
      <c r="C26" s="228" t="s">
        <v>535</v>
      </c>
      <c r="D26" s="228"/>
      <c r="E26" s="228"/>
      <c r="F26" s="228"/>
      <c r="G26" s="228"/>
      <c r="H26" s="228"/>
      <c r="I26" s="228"/>
      <c r="J26" s="228"/>
      <c r="K26" s="226"/>
    </row>
    <row r="27" spans="2:11" s="1" customFormat="1" ht="15" customHeight="1">
      <c r="B27" s="229"/>
      <c r="C27" s="228"/>
      <c r="D27" s="228" t="s">
        <v>536</v>
      </c>
      <c r="E27" s="228"/>
      <c r="F27" s="228"/>
      <c r="G27" s="228"/>
      <c r="H27" s="228"/>
      <c r="I27" s="228"/>
      <c r="J27" s="228"/>
      <c r="K27" s="226"/>
    </row>
    <row r="28" spans="2:11" s="1" customFormat="1" ht="15" customHeight="1">
      <c r="B28" s="229"/>
      <c r="C28" s="230"/>
      <c r="D28" s="228" t="s">
        <v>537</v>
      </c>
      <c r="E28" s="228"/>
      <c r="F28" s="228"/>
      <c r="G28" s="228"/>
      <c r="H28" s="228"/>
      <c r="I28" s="228"/>
      <c r="J28" s="228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228" t="s">
        <v>538</v>
      </c>
      <c r="E30" s="228"/>
      <c r="F30" s="228"/>
      <c r="G30" s="228"/>
      <c r="H30" s="228"/>
      <c r="I30" s="228"/>
      <c r="J30" s="228"/>
      <c r="K30" s="226"/>
    </row>
    <row r="31" spans="2:11" s="1" customFormat="1" ht="15" customHeight="1">
      <c r="B31" s="229"/>
      <c r="C31" s="230"/>
      <c r="D31" s="228" t="s">
        <v>539</v>
      </c>
      <c r="E31" s="228"/>
      <c r="F31" s="228"/>
      <c r="G31" s="228"/>
      <c r="H31" s="228"/>
      <c r="I31" s="228"/>
      <c r="J31" s="228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228" t="s">
        <v>540</v>
      </c>
      <c r="E33" s="228"/>
      <c r="F33" s="228"/>
      <c r="G33" s="228"/>
      <c r="H33" s="228"/>
      <c r="I33" s="228"/>
      <c r="J33" s="228"/>
      <c r="K33" s="226"/>
    </row>
    <row r="34" spans="2:11" s="1" customFormat="1" ht="15" customHeight="1">
      <c r="B34" s="229"/>
      <c r="C34" s="230"/>
      <c r="D34" s="228" t="s">
        <v>541</v>
      </c>
      <c r="E34" s="228"/>
      <c r="F34" s="228"/>
      <c r="G34" s="228"/>
      <c r="H34" s="228"/>
      <c r="I34" s="228"/>
      <c r="J34" s="228"/>
      <c r="K34" s="226"/>
    </row>
    <row r="35" spans="2:11" s="1" customFormat="1" ht="15" customHeight="1">
      <c r="B35" s="229"/>
      <c r="C35" s="230"/>
      <c r="D35" s="228" t="s">
        <v>542</v>
      </c>
      <c r="E35" s="228"/>
      <c r="F35" s="228"/>
      <c r="G35" s="228"/>
      <c r="H35" s="228"/>
      <c r="I35" s="228"/>
      <c r="J35" s="228"/>
      <c r="K35" s="226"/>
    </row>
    <row r="36" spans="2:11" s="1" customFormat="1" ht="15" customHeight="1">
      <c r="B36" s="229"/>
      <c r="C36" s="230"/>
      <c r="D36" s="228"/>
      <c r="E36" s="231" t="s">
        <v>107</v>
      </c>
      <c r="F36" s="228"/>
      <c r="G36" s="228" t="s">
        <v>543</v>
      </c>
      <c r="H36" s="228"/>
      <c r="I36" s="228"/>
      <c r="J36" s="228"/>
      <c r="K36" s="226"/>
    </row>
    <row r="37" spans="2:11" s="1" customFormat="1" ht="30.75" customHeight="1">
      <c r="B37" s="229"/>
      <c r="C37" s="230"/>
      <c r="D37" s="228"/>
      <c r="E37" s="231" t="s">
        <v>544</v>
      </c>
      <c r="F37" s="228"/>
      <c r="G37" s="228" t="s">
        <v>545</v>
      </c>
      <c r="H37" s="228"/>
      <c r="I37" s="228"/>
      <c r="J37" s="228"/>
      <c r="K37" s="226"/>
    </row>
    <row r="38" spans="2:11" s="1" customFormat="1" ht="15" customHeight="1">
      <c r="B38" s="229"/>
      <c r="C38" s="230"/>
      <c r="D38" s="228"/>
      <c r="E38" s="231" t="s">
        <v>54</v>
      </c>
      <c r="F38" s="228"/>
      <c r="G38" s="228" t="s">
        <v>546</v>
      </c>
      <c r="H38" s="228"/>
      <c r="I38" s="228"/>
      <c r="J38" s="228"/>
      <c r="K38" s="226"/>
    </row>
    <row r="39" spans="2:11" s="1" customFormat="1" ht="15" customHeight="1">
      <c r="B39" s="229"/>
      <c r="C39" s="230"/>
      <c r="D39" s="228"/>
      <c r="E39" s="231" t="s">
        <v>55</v>
      </c>
      <c r="F39" s="228"/>
      <c r="G39" s="228" t="s">
        <v>547</v>
      </c>
      <c r="H39" s="228"/>
      <c r="I39" s="228"/>
      <c r="J39" s="228"/>
      <c r="K39" s="226"/>
    </row>
    <row r="40" spans="2:11" s="1" customFormat="1" ht="15" customHeight="1">
      <c r="B40" s="229"/>
      <c r="C40" s="230"/>
      <c r="D40" s="228"/>
      <c r="E40" s="231" t="s">
        <v>108</v>
      </c>
      <c r="F40" s="228"/>
      <c r="G40" s="228" t="s">
        <v>548</v>
      </c>
      <c r="H40" s="228"/>
      <c r="I40" s="228"/>
      <c r="J40" s="228"/>
      <c r="K40" s="226"/>
    </row>
    <row r="41" spans="2:11" s="1" customFormat="1" ht="15" customHeight="1">
      <c r="B41" s="229"/>
      <c r="C41" s="230"/>
      <c r="D41" s="228"/>
      <c r="E41" s="231" t="s">
        <v>109</v>
      </c>
      <c r="F41" s="228"/>
      <c r="G41" s="228" t="s">
        <v>549</v>
      </c>
      <c r="H41" s="228"/>
      <c r="I41" s="228"/>
      <c r="J41" s="228"/>
      <c r="K41" s="226"/>
    </row>
    <row r="42" spans="2:11" s="1" customFormat="1" ht="15" customHeight="1">
      <c r="B42" s="229"/>
      <c r="C42" s="230"/>
      <c r="D42" s="228"/>
      <c r="E42" s="231" t="s">
        <v>550</v>
      </c>
      <c r="F42" s="228"/>
      <c r="G42" s="228" t="s">
        <v>551</v>
      </c>
      <c r="H42" s="228"/>
      <c r="I42" s="228"/>
      <c r="J42" s="228"/>
      <c r="K42" s="226"/>
    </row>
    <row r="43" spans="2:11" s="1" customFormat="1" ht="15" customHeight="1">
      <c r="B43" s="229"/>
      <c r="C43" s="230"/>
      <c r="D43" s="228"/>
      <c r="E43" s="231"/>
      <c r="F43" s="228"/>
      <c r="G43" s="228" t="s">
        <v>552</v>
      </c>
      <c r="H43" s="228"/>
      <c r="I43" s="228"/>
      <c r="J43" s="228"/>
      <c r="K43" s="226"/>
    </row>
    <row r="44" spans="2:11" s="1" customFormat="1" ht="15" customHeight="1">
      <c r="B44" s="229"/>
      <c r="C44" s="230"/>
      <c r="D44" s="228"/>
      <c r="E44" s="231" t="s">
        <v>553</v>
      </c>
      <c r="F44" s="228"/>
      <c r="G44" s="228" t="s">
        <v>554</v>
      </c>
      <c r="H44" s="228"/>
      <c r="I44" s="228"/>
      <c r="J44" s="228"/>
      <c r="K44" s="226"/>
    </row>
    <row r="45" spans="2:11" s="1" customFormat="1" ht="15" customHeight="1">
      <c r="B45" s="229"/>
      <c r="C45" s="230"/>
      <c r="D45" s="228"/>
      <c r="E45" s="231" t="s">
        <v>111</v>
      </c>
      <c r="F45" s="228"/>
      <c r="G45" s="228" t="s">
        <v>555</v>
      </c>
      <c r="H45" s="228"/>
      <c r="I45" s="228"/>
      <c r="J45" s="228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228" t="s">
        <v>556</v>
      </c>
      <c r="E47" s="228"/>
      <c r="F47" s="228"/>
      <c r="G47" s="228"/>
      <c r="H47" s="228"/>
      <c r="I47" s="228"/>
      <c r="J47" s="228"/>
      <c r="K47" s="226"/>
    </row>
    <row r="48" spans="2:11" s="1" customFormat="1" ht="15" customHeight="1">
      <c r="B48" s="229"/>
      <c r="C48" s="230"/>
      <c r="D48" s="230"/>
      <c r="E48" s="228" t="s">
        <v>557</v>
      </c>
      <c r="F48" s="228"/>
      <c r="G48" s="228"/>
      <c r="H48" s="228"/>
      <c r="I48" s="228"/>
      <c r="J48" s="228"/>
      <c r="K48" s="226"/>
    </row>
    <row r="49" spans="2:11" s="1" customFormat="1" ht="15" customHeight="1">
      <c r="B49" s="229"/>
      <c r="C49" s="230"/>
      <c r="D49" s="230"/>
      <c r="E49" s="228" t="s">
        <v>558</v>
      </c>
      <c r="F49" s="228"/>
      <c r="G49" s="228"/>
      <c r="H49" s="228"/>
      <c r="I49" s="228"/>
      <c r="J49" s="228"/>
      <c r="K49" s="226"/>
    </row>
    <row r="50" spans="2:11" s="1" customFormat="1" ht="15" customHeight="1">
      <c r="B50" s="229"/>
      <c r="C50" s="230"/>
      <c r="D50" s="230"/>
      <c r="E50" s="228" t="s">
        <v>559</v>
      </c>
      <c r="F50" s="228"/>
      <c r="G50" s="228"/>
      <c r="H50" s="228"/>
      <c r="I50" s="228"/>
      <c r="J50" s="228"/>
      <c r="K50" s="226"/>
    </row>
    <row r="51" spans="2:11" s="1" customFormat="1" ht="15" customHeight="1">
      <c r="B51" s="229"/>
      <c r="C51" s="230"/>
      <c r="D51" s="228" t="s">
        <v>560</v>
      </c>
      <c r="E51" s="228"/>
      <c r="F51" s="228"/>
      <c r="G51" s="228"/>
      <c r="H51" s="228"/>
      <c r="I51" s="228"/>
      <c r="J51" s="228"/>
      <c r="K51" s="226"/>
    </row>
    <row r="52" spans="2:11" s="1" customFormat="1" ht="25.5" customHeight="1">
      <c r="B52" s="224"/>
      <c r="C52" s="225" t="s">
        <v>561</v>
      </c>
      <c r="D52" s="225"/>
      <c r="E52" s="225"/>
      <c r="F52" s="225"/>
      <c r="G52" s="225"/>
      <c r="H52" s="225"/>
      <c r="I52" s="225"/>
      <c r="J52" s="225"/>
      <c r="K52" s="226"/>
    </row>
    <row r="53" spans="2:11" s="1" customFormat="1" ht="5.25" customHeight="1">
      <c r="B53" s="224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4"/>
      <c r="C54" s="228" t="s">
        <v>562</v>
      </c>
      <c r="D54" s="228"/>
      <c r="E54" s="228"/>
      <c r="F54" s="228"/>
      <c r="G54" s="228"/>
      <c r="H54" s="228"/>
      <c r="I54" s="228"/>
      <c r="J54" s="228"/>
      <c r="K54" s="226"/>
    </row>
    <row r="55" spans="2:11" s="1" customFormat="1" ht="15" customHeight="1">
      <c r="B55" s="224"/>
      <c r="C55" s="228" t="s">
        <v>563</v>
      </c>
      <c r="D55" s="228"/>
      <c r="E55" s="228"/>
      <c r="F55" s="228"/>
      <c r="G55" s="228"/>
      <c r="H55" s="228"/>
      <c r="I55" s="228"/>
      <c r="J55" s="228"/>
      <c r="K55" s="226"/>
    </row>
    <row r="56" spans="2:11" s="1" customFormat="1" ht="12.75" customHeight="1">
      <c r="B56" s="224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4"/>
      <c r="C57" s="228" t="s">
        <v>564</v>
      </c>
      <c r="D57" s="228"/>
      <c r="E57" s="228"/>
      <c r="F57" s="228"/>
      <c r="G57" s="228"/>
      <c r="H57" s="228"/>
      <c r="I57" s="228"/>
      <c r="J57" s="228"/>
      <c r="K57" s="226"/>
    </row>
    <row r="58" spans="2:11" s="1" customFormat="1" ht="15" customHeight="1">
      <c r="B58" s="224"/>
      <c r="C58" s="230"/>
      <c r="D58" s="228" t="s">
        <v>565</v>
      </c>
      <c r="E58" s="228"/>
      <c r="F58" s="228"/>
      <c r="G58" s="228"/>
      <c r="H58" s="228"/>
      <c r="I58" s="228"/>
      <c r="J58" s="228"/>
      <c r="K58" s="226"/>
    </row>
    <row r="59" spans="2:11" s="1" customFormat="1" ht="15" customHeight="1">
      <c r="B59" s="224"/>
      <c r="C59" s="230"/>
      <c r="D59" s="228" t="s">
        <v>566</v>
      </c>
      <c r="E59" s="228"/>
      <c r="F59" s="228"/>
      <c r="G59" s="228"/>
      <c r="H59" s="228"/>
      <c r="I59" s="228"/>
      <c r="J59" s="228"/>
      <c r="K59" s="226"/>
    </row>
    <row r="60" spans="2:11" s="1" customFormat="1" ht="15" customHeight="1">
      <c r="B60" s="224"/>
      <c r="C60" s="230"/>
      <c r="D60" s="228" t="s">
        <v>567</v>
      </c>
      <c r="E60" s="228"/>
      <c r="F60" s="228"/>
      <c r="G60" s="228"/>
      <c r="H60" s="228"/>
      <c r="I60" s="228"/>
      <c r="J60" s="228"/>
      <c r="K60" s="226"/>
    </row>
    <row r="61" spans="2:11" s="1" customFormat="1" ht="15" customHeight="1">
      <c r="B61" s="224"/>
      <c r="C61" s="230"/>
      <c r="D61" s="228" t="s">
        <v>568</v>
      </c>
      <c r="E61" s="228"/>
      <c r="F61" s="228"/>
      <c r="G61" s="228"/>
      <c r="H61" s="228"/>
      <c r="I61" s="228"/>
      <c r="J61" s="228"/>
      <c r="K61" s="226"/>
    </row>
    <row r="62" spans="2:11" s="1" customFormat="1" ht="15" customHeight="1">
      <c r="B62" s="224"/>
      <c r="C62" s="230"/>
      <c r="D62" s="233" t="s">
        <v>569</v>
      </c>
      <c r="E62" s="233"/>
      <c r="F62" s="233"/>
      <c r="G62" s="233"/>
      <c r="H62" s="233"/>
      <c r="I62" s="233"/>
      <c r="J62" s="233"/>
      <c r="K62" s="226"/>
    </row>
    <row r="63" spans="2:11" s="1" customFormat="1" ht="15" customHeight="1">
      <c r="B63" s="224"/>
      <c r="C63" s="230"/>
      <c r="D63" s="228" t="s">
        <v>570</v>
      </c>
      <c r="E63" s="228"/>
      <c r="F63" s="228"/>
      <c r="G63" s="228"/>
      <c r="H63" s="228"/>
      <c r="I63" s="228"/>
      <c r="J63" s="228"/>
      <c r="K63" s="226"/>
    </row>
    <row r="64" spans="2:11" s="1" customFormat="1" ht="12.75" customHeight="1">
      <c r="B64" s="224"/>
      <c r="C64" s="230"/>
      <c r="D64" s="230"/>
      <c r="E64" s="234"/>
      <c r="F64" s="230"/>
      <c r="G64" s="230"/>
      <c r="H64" s="230"/>
      <c r="I64" s="230"/>
      <c r="J64" s="230"/>
      <c r="K64" s="226"/>
    </row>
    <row r="65" spans="2:11" s="1" customFormat="1" ht="15" customHeight="1">
      <c r="B65" s="224"/>
      <c r="C65" s="230"/>
      <c r="D65" s="228" t="s">
        <v>571</v>
      </c>
      <c r="E65" s="228"/>
      <c r="F65" s="228"/>
      <c r="G65" s="228"/>
      <c r="H65" s="228"/>
      <c r="I65" s="228"/>
      <c r="J65" s="228"/>
      <c r="K65" s="226"/>
    </row>
    <row r="66" spans="2:11" s="1" customFormat="1" ht="15" customHeight="1">
      <c r="B66" s="224"/>
      <c r="C66" s="230"/>
      <c r="D66" s="233" t="s">
        <v>572</v>
      </c>
      <c r="E66" s="233"/>
      <c r="F66" s="233"/>
      <c r="G66" s="233"/>
      <c r="H66" s="233"/>
      <c r="I66" s="233"/>
      <c r="J66" s="233"/>
      <c r="K66" s="226"/>
    </row>
    <row r="67" spans="2:11" s="1" customFormat="1" ht="15" customHeight="1">
      <c r="B67" s="224"/>
      <c r="C67" s="230"/>
      <c r="D67" s="228" t="s">
        <v>573</v>
      </c>
      <c r="E67" s="228"/>
      <c r="F67" s="228"/>
      <c r="G67" s="228"/>
      <c r="H67" s="228"/>
      <c r="I67" s="228"/>
      <c r="J67" s="228"/>
      <c r="K67" s="226"/>
    </row>
    <row r="68" spans="2:11" s="1" customFormat="1" ht="15" customHeight="1">
      <c r="B68" s="224"/>
      <c r="C68" s="230"/>
      <c r="D68" s="228" t="s">
        <v>574</v>
      </c>
      <c r="E68" s="228"/>
      <c r="F68" s="228"/>
      <c r="G68" s="228"/>
      <c r="H68" s="228"/>
      <c r="I68" s="228"/>
      <c r="J68" s="228"/>
      <c r="K68" s="226"/>
    </row>
    <row r="69" spans="2:11" s="1" customFormat="1" ht="15" customHeight="1">
      <c r="B69" s="224"/>
      <c r="C69" s="230"/>
      <c r="D69" s="228" t="s">
        <v>575</v>
      </c>
      <c r="E69" s="228"/>
      <c r="F69" s="228"/>
      <c r="G69" s="228"/>
      <c r="H69" s="228"/>
      <c r="I69" s="228"/>
      <c r="J69" s="228"/>
      <c r="K69" s="226"/>
    </row>
    <row r="70" spans="2:11" s="1" customFormat="1" ht="15" customHeight="1">
      <c r="B70" s="224"/>
      <c r="C70" s="230"/>
      <c r="D70" s="228" t="s">
        <v>576</v>
      </c>
      <c r="E70" s="228"/>
      <c r="F70" s="228"/>
      <c r="G70" s="228"/>
      <c r="H70" s="228"/>
      <c r="I70" s="228"/>
      <c r="J70" s="228"/>
      <c r="K70" s="226"/>
    </row>
    <row r="71" spans="2:11" s="1" customFormat="1" ht="12.7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2:11" s="1" customFormat="1" ht="18.7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s="1" customFormat="1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1" customFormat="1" ht="7.5" customHeight="1">
      <c r="B74" s="240"/>
      <c r="C74" s="241"/>
      <c r="D74" s="241"/>
      <c r="E74" s="241"/>
      <c r="F74" s="241"/>
      <c r="G74" s="241"/>
      <c r="H74" s="241"/>
      <c r="I74" s="241"/>
      <c r="J74" s="241"/>
      <c r="K74" s="242"/>
    </row>
    <row r="75" spans="2:11" s="1" customFormat="1" ht="45" customHeight="1">
      <c r="B75" s="243"/>
      <c r="C75" s="244" t="s">
        <v>577</v>
      </c>
      <c r="D75" s="244"/>
      <c r="E75" s="244"/>
      <c r="F75" s="244"/>
      <c r="G75" s="244"/>
      <c r="H75" s="244"/>
      <c r="I75" s="244"/>
      <c r="J75" s="244"/>
      <c r="K75" s="245"/>
    </row>
    <row r="76" spans="2:11" s="1" customFormat="1" ht="17.25" customHeight="1">
      <c r="B76" s="243"/>
      <c r="C76" s="246" t="s">
        <v>578</v>
      </c>
      <c r="D76" s="246"/>
      <c r="E76" s="246"/>
      <c r="F76" s="246" t="s">
        <v>579</v>
      </c>
      <c r="G76" s="247"/>
      <c r="H76" s="246" t="s">
        <v>55</v>
      </c>
      <c r="I76" s="246" t="s">
        <v>58</v>
      </c>
      <c r="J76" s="246" t="s">
        <v>580</v>
      </c>
      <c r="K76" s="245"/>
    </row>
    <row r="77" spans="2:11" s="1" customFormat="1" ht="17.25" customHeight="1">
      <c r="B77" s="243"/>
      <c r="C77" s="248" t="s">
        <v>581</v>
      </c>
      <c r="D77" s="248"/>
      <c r="E77" s="248"/>
      <c r="F77" s="249" t="s">
        <v>582</v>
      </c>
      <c r="G77" s="250"/>
      <c r="H77" s="248"/>
      <c r="I77" s="248"/>
      <c r="J77" s="248" t="s">
        <v>583</v>
      </c>
      <c r="K77" s="245"/>
    </row>
    <row r="78" spans="2:11" s="1" customFormat="1" ht="5.25" customHeight="1">
      <c r="B78" s="243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s="1" customFormat="1" ht="15" customHeight="1">
      <c r="B79" s="243"/>
      <c r="C79" s="231" t="s">
        <v>54</v>
      </c>
      <c r="D79" s="253"/>
      <c r="E79" s="253"/>
      <c r="F79" s="254" t="s">
        <v>584</v>
      </c>
      <c r="G79" s="255"/>
      <c r="H79" s="231" t="s">
        <v>585</v>
      </c>
      <c r="I79" s="231" t="s">
        <v>586</v>
      </c>
      <c r="J79" s="231">
        <v>20</v>
      </c>
      <c r="K79" s="245"/>
    </row>
    <row r="80" spans="2:11" s="1" customFormat="1" ht="15" customHeight="1">
      <c r="B80" s="243"/>
      <c r="C80" s="231" t="s">
        <v>587</v>
      </c>
      <c r="D80" s="231"/>
      <c r="E80" s="231"/>
      <c r="F80" s="254" t="s">
        <v>584</v>
      </c>
      <c r="G80" s="255"/>
      <c r="H80" s="231" t="s">
        <v>588</v>
      </c>
      <c r="I80" s="231" t="s">
        <v>586</v>
      </c>
      <c r="J80" s="231">
        <v>120</v>
      </c>
      <c r="K80" s="245"/>
    </row>
    <row r="81" spans="2:11" s="1" customFormat="1" ht="15" customHeight="1">
      <c r="B81" s="256"/>
      <c r="C81" s="231" t="s">
        <v>589</v>
      </c>
      <c r="D81" s="231"/>
      <c r="E81" s="231"/>
      <c r="F81" s="254" t="s">
        <v>590</v>
      </c>
      <c r="G81" s="255"/>
      <c r="H81" s="231" t="s">
        <v>591</v>
      </c>
      <c r="I81" s="231" t="s">
        <v>586</v>
      </c>
      <c r="J81" s="231">
        <v>50</v>
      </c>
      <c r="K81" s="245"/>
    </row>
    <row r="82" spans="2:11" s="1" customFormat="1" ht="15" customHeight="1">
      <c r="B82" s="256"/>
      <c r="C82" s="231" t="s">
        <v>592</v>
      </c>
      <c r="D82" s="231"/>
      <c r="E82" s="231"/>
      <c r="F82" s="254" t="s">
        <v>584</v>
      </c>
      <c r="G82" s="255"/>
      <c r="H82" s="231" t="s">
        <v>593</v>
      </c>
      <c r="I82" s="231" t="s">
        <v>594</v>
      </c>
      <c r="J82" s="231"/>
      <c r="K82" s="245"/>
    </row>
    <row r="83" spans="2:11" s="1" customFormat="1" ht="15" customHeight="1">
      <c r="B83" s="256"/>
      <c r="C83" s="257" t="s">
        <v>595</v>
      </c>
      <c r="D83" s="257"/>
      <c r="E83" s="257"/>
      <c r="F83" s="258" t="s">
        <v>590</v>
      </c>
      <c r="G83" s="257"/>
      <c r="H83" s="257" t="s">
        <v>596</v>
      </c>
      <c r="I83" s="257" t="s">
        <v>586</v>
      </c>
      <c r="J83" s="257">
        <v>15</v>
      </c>
      <c r="K83" s="245"/>
    </row>
    <row r="84" spans="2:11" s="1" customFormat="1" ht="15" customHeight="1">
      <c r="B84" s="256"/>
      <c r="C84" s="257" t="s">
        <v>597</v>
      </c>
      <c r="D84" s="257"/>
      <c r="E84" s="257"/>
      <c r="F84" s="258" t="s">
        <v>590</v>
      </c>
      <c r="G84" s="257"/>
      <c r="H84" s="257" t="s">
        <v>598</v>
      </c>
      <c r="I84" s="257" t="s">
        <v>586</v>
      </c>
      <c r="J84" s="257">
        <v>15</v>
      </c>
      <c r="K84" s="245"/>
    </row>
    <row r="85" spans="2:11" s="1" customFormat="1" ht="15" customHeight="1">
      <c r="B85" s="256"/>
      <c r="C85" s="257" t="s">
        <v>599</v>
      </c>
      <c r="D85" s="257"/>
      <c r="E85" s="257"/>
      <c r="F85" s="258" t="s">
        <v>590</v>
      </c>
      <c r="G85" s="257"/>
      <c r="H85" s="257" t="s">
        <v>600</v>
      </c>
      <c r="I85" s="257" t="s">
        <v>586</v>
      </c>
      <c r="J85" s="257">
        <v>20</v>
      </c>
      <c r="K85" s="245"/>
    </row>
    <row r="86" spans="2:11" s="1" customFormat="1" ht="15" customHeight="1">
      <c r="B86" s="256"/>
      <c r="C86" s="257" t="s">
        <v>601</v>
      </c>
      <c r="D86" s="257"/>
      <c r="E86" s="257"/>
      <c r="F86" s="258" t="s">
        <v>590</v>
      </c>
      <c r="G86" s="257"/>
      <c r="H86" s="257" t="s">
        <v>602</v>
      </c>
      <c r="I86" s="257" t="s">
        <v>586</v>
      </c>
      <c r="J86" s="257">
        <v>20</v>
      </c>
      <c r="K86" s="245"/>
    </row>
    <row r="87" spans="2:11" s="1" customFormat="1" ht="15" customHeight="1">
      <c r="B87" s="256"/>
      <c r="C87" s="231" t="s">
        <v>603</v>
      </c>
      <c r="D87" s="231"/>
      <c r="E87" s="231"/>
      <c r="F87" s="254" t="s">
        <v>590</v>
      </c>
      <c r="G87" s="255"/>
      <c r="H87" s="231" t="s">
        <v>604</v>
      </c>
      <c r="I87" s="231" t="s">
        <v>586</v>
      </c>
      <c r="J87" s="231">
        <v>50</v>
      </c>
      <c r="K87" s="245"/>
    </row>
    <row r="88" spans="2:11" s="1" customFormat="1" ht="15" customHeight="1">
      <c r="B88" s="256"/>
      <c r="C88" s="231" t="s">
        <v>605</v>
      </c>
      <c r="D88" s="231"/>
      <c r="E88" s="231"/>
      <c r="F88" s="254" t="s">
        <v>590</v>
      </c>
      <c r="G88" s="255"/>
      <c r="H88" s="231" t="s">
        <v>606</v>
      </c>
      <c r="I88" s="231" t="s">
        <v>586</v>
      </c>
      <c r="J88" s="231">
        <v>20</v>
      </c>
      <c r="K88" s="245"/>
    </row>
    <row r="89" spans="2:11" s="1" customFormat="1" ht="15" customHeight="1">
      <c r="B89" s="256"/>
      <c r="C89" s="231" t="s">
        <v>607</v>
      </c>
      <c r="D89" s="231"/>
      <c r="E89" s="231"/>
      <c r="F89" s="254" t="s">
        <v>590</v>
      </c>
      <c r="G89" s="255"/>
      <c r="H89" s="231" t="s">
        <v>608</v>
      </c>
      <c r="I89" s="231" t="s">
        <v>586</v>
      </c>
      <c r="J89" s="231">
        <v>20</v>
      </c>
      <c r="K89" s="245"/>
    </row>
    <row r="90" spans="2:11" s="1" customFormat="1" ht="15" customHeight="1">
      <c r="B90" s="256"/>
      <c r="C90" s="231" t="s">
        <v>609</v>
      </c>
      <c r="D90" s="231"/>
      <c r="E90" s="231"/>
      <c r="F90" s="254" t="s">
        <v>590</v>
      </c>
      <c r="G90" s="255"/>
      <c r="H90" s="231" t="s">
        <v>610</v>
      </c>
      <c r="I90" s="231" t="s">
        <v>586</v>
      </c>
      <c r="J90" s="231">
        <v>50</v>
      </c>
      <c r="K90" s="245"/>
    </row>
    <row r="91" spans="2:11" s="1" customFormat="1" ht="15" customHeight="1">
      <c r="B91" s="256"/>
      <c r="C91" s="231" t="s">
        <v>611</v>
      </c>
      <c r="D91" s="231"/>
      <c r="E91" s="231"/>
      <c r="F91" s="254" t="s">
        <v>590</v>
      </c>
      <c r="G91" s="255"/>
      <c r="H91" s="231" t="s">
        <v>611</v>
      </c>
      <c r="I91" s="231" t="s">
        <v>586</v>
      </c>
      <c r="J91" s="231">
        <v>50</v>
      </c>
      <c r="K91" s="245"/>
    </row>
    <row r="92" spans="2:11" s="1" customFormat="1" ht="15" customHeight="1">
      <c r="B92" s="256"/>
      <c r="C92" s="231" t="s">
        <v>612</v>
      </c>
      <c r="D92" s="231"/>
      <c r="E92" s="231"/>
      <c r="F92" s="254" t="s">
        <v>590</v>
      </c>
      <c r="G92" s="255"/>
      <c r="H92" s="231" t="s">
        <v>613</v>
      </c>
      <c r="I92" s="231" t="s">
        <v>586</v>
      </c>
      <c r="J92" s="231">
        <v>255</v>
      </c>
      <c r="K92" s="245"/>
    </row>
    <row r="93" spans="2:11" s="1" customFormat="1" ht="15" customHeight="1">
      <c r="B93" s="256"/>
      <c r="C93" s="231" t="s">
        <v>614</v>
      </c>
      <c r="D93" s="231"/>
      <c r="E93" s="231"/>
      <c r="F93" s="254" t="s">
        <v>584</v>
      </c>
      <c r="G93" s="255"/>
      <c r="H93" s="231" t="s">
        <v>615</v>
      </c>
      <c r="I93" s="231" t="s">
        <v>616</v>
      </c>
      <c r="J93" s="231"/>
      <c r="K93" s="245"/>
    </row>
    <row r="94" spans="2:11" s="1" customFormat="1" ht="15" customHeight="1">
      <c r="B94" s="256"/>
      <c r="C94" s="231" t="s">
        <v>617</v>
      </c>
      <c r="D94" s="231"/>
      <c r="E94" s="231"/>
      <c r="F94" s="254" t="s">
        <v>584</v>
      </c>
      <c r="G94" s="255"/>
      <c r="H94" s="231" t="s">
        <v>618</v>
      </c>
      <c r="I94" s="231" t="s">
        <v>619</v>
      </c>
      <c r="J94" s="231"/>
      <c r="K94" s="245"/>
    </row>
    <row r="95" spans="2:11" s="1" customFormat="1" ht="15" customHeight="1">
      <c r="B95" s="256"/>
      <c r="C95" s="231" t="s">
        <v>620</v>
      </c>
      <c r="D95" s="231"/>
      <c r="E95" s="231"/>
      <c r="F95" s="254" t="s">
        <v>584</v>
      </c>
      <c r="G95" s="255"/>
      <c r="H95" s="231" t="s">
        <v>620</v>
      </c>
      <c r="I95" s="231" t="s">
        <v>619</v>
      </c>
      <c r="J95" s="231"/>
      <c r="K95" s="245"/>
    </row>
    <row r="96" spans="2:11" s="1" customFormat="1" ht="15" customHeight="1">
      <c r="B96" s="256"/>
      <c r="C96" s="231" t="s">
        <v>39</v>
      </c>
      <c r="D96" s="231"/>
      <c r="E96" s="231"/>
      <c r="F96" s="254" t="s">
        <v>584</v>
      </c>
      <c r="G96" s="255"/>
      <c r="H96" s="231" t="s">
        <v>621</v>
      </c>
      <c r="I96" s="231" t="s">
        <v>619</v>
      </c>
      <c r="J96" s="231"/>
      <c r="K96" s="245"/>
    </row>
    <row r="97" spans="2:11" s="1" customFormat="1" ht="15" customHeight="1">
      <c r="B97" s="256"/>
      <c r="C97" s="231" t="s">
        <v>49</v>
      </c>
      <c r="D97" s="231"/>
      <c r="E97" s="231"/>
      <c r="F97" s="254" t="s">
        <v>584</v>
      </c>
      <c r="G97" s="255"/>
      <c r="H97" s="231" t="s">
        <v>622</v>
      </c>
      <c r="I97" s="231" t="s">
        <v>619</v>
      </c>
      <c r="J97" s="231"/>
      <c r="K97" s="245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1" customFormat="1" ht="7.5" customHeight="1">
      <c r="B101" s="240"/>
      <c r="C101" s="241"/>
      <c r="D101" s="241"/>
      <c r="E101" s="241"/>
      <c r="F101" s="241"/>
      <c r="G101" s="241"/>
      <c r="H101" s="241"/>
      <c r="I101" s="241"/>
      <c r="J101" s="241"/>
      <c r="K101" s="242"/>
    </row>
    <row r="102" spans="2:11" s="1" customFormat="1" ht="45" customHeight="1">
      <c r="B102" s="243"/>
      <c r="C102" s="244" t="s">
        <v>623</v>
      </c>
      <c r="D102" s="244"/>
      <c r="E102" s="244"/>
      <c r="F102" s="244"/>
      <c r="G102" s="244"/>
      <c r="H102" s="244"/>
      <c r="I102" s="244"/>
      <c r="J102" s="244"/>
      <c r="K102" s="245"/>
    </row>
    <row r="103" spans="2:11" s="1" customFormat="1" ht="17.25" customHeight="1">
      <c r="B103" s="243"/>
      <c r="C103" s="246" t="s">
        <v>578</v>
      </c>
      <c r="D103" s="246"/>
      <c r="E103" s="246"/>
      <c r="F103" s="246" t="s">
        <v>579</v>
      </c>
      <c r="G103" s="247"/>
      <c r="H103" s="246" t="s">
        <v>55</v>
      </c>
      <c r="I103" s="246" t="s">
        <v>58</v>
      </c>
      <c r="J103" s="246" t="s">
        <v>580</v>
      </c>
      <c r="K103" s="245"/>
    </row>
    <row r="104" spans="2:11" s="1" customFormat="1" ht="17.25" customHeight="1">
      <c r="B104" s="243"/>
      <c r="C104" s="248" t="s">
        <v>581</v>
      </c>
      <c r="D104" s="248"/>
      <c r="E104" s="248"/>
      <c r="F104" s="249" t="s">
        <v>582</v>
      </c>
      <c r="G104" s="250"/>
      <c r="H104" s="248"/>
      <c r="I104" s="248"/>
      <c r="J104" s="248" t="s">
        <v>583</v>
      </c>
      <c r="K104" s="245"/>
    </row>
    <row r="105" spans="2:11" s="1" customFormat="1" ht="5.25" customHeight="1">
      <c r="B105" s="243"/>
      <c r="C105" s="246"/>
      <c r="D105" s="246"/>
      <c r="E105" s="246"/>
      <c r="F105" s="246"/>
      <c r="G105" s="264"/>
      <c r="H105" s="246"/>
      <c r="I105" s="246"/>
      <c r="J105" s="246"/>
      <c r="K105" s="245"/>
    </row>
    <row r="106" spans="2:11" s="1" customFormat="1" ht="15" customHeight="1">
      <c r="B106" s="243"/>
      <c r="C106" s="231" t="s">
        <v>54</v>
      </c>
      <c r="D106" s="253"/>
      <c r="E106" s="253"/>
      <c r="F106" s="254" t="s">
        <v>584</v>
      </c>
      <c r="G106" s="231"/>
      <c r="H106" s="231" t="s">
        <v>624</v>
      </c>
      <c r="I106" s="231" t="s">
        <v>586</v>
      </c>
      <c r="J106" s="231">
        <v>20</v>
      </c>
      <c r="K106" s="245"/>
    </row>
    <row r="107" spans="2:11" s="1" customFormat="1" ht="15" customHeight="1">
      <c r="B107" s="243"/>
      <c r="C107" s="231" t="s">
        <v>587</v>
      </c>
      <c r="D107" s="231"/>
      <c r="E107" s="231"/>
      <c r="F107" s="254" t="s">
        <v>584</v>
      </c>
      <c r="G107" s="231"/>
      <c r="H107" s="231" t="s">
        <v>624</v>
      </c>
      <c r="I107" s="231" t="s">
        <v>586</v>
      </c>
      <c r="J107" s="231">
        <v>120</v>
      </c>
      <c r="K107" s="245"/>
    </row>
    <row r="108" spans="2:11" s="1" customFormat="1" ht="15" customHeight="1">
      <c r="B108" s="256"/>
      <c r="C108" s="231" t="s">
        <v>589</v>
      </c>
      <c r="D108" s="231"/>
      <c r="E108" s="231"/>
      <c r="F108" s="254" t="s">
        <v>590</v>
      </c>
      <c r="G108" s="231"/>
      <c r="H108" s="231" t="s">
        <v>624</v>
      </c>
      <c r="I108" s="231" t="s">
        <v>586</v>
      </c>
      <c r="J108" s="231">
        <v>50</v>
      </c>
      <c r="K108" s="245"/>
    </row>
    <row r="109" spans="2:11" s="1" customFormat="1" ht="15" customHeight="1">
      <c r="B109" s="256"/>
      <c r="C109" s="231" t="s">
        <v>592</v>
      </c>
      <c r="D109" s="231"/>
      <c r="E109" s="231"/>
      <c r="F109" s="254" t="s">
        <v>584</v>
      </c>
      <c r="G109" s="231"/>
      <c r="H109" s="231" t="s">
        <v>624</v>
      </c>
      <c r="I109" s="231" t="s">
        <v>594</v>
      </c>
      <c r="J109" s="231"/>
      <c r="K109" s="245"/>
    </row>
    <row r="110" spans="2:11" s="1" customFormat="1" ht="15" customHeight="1">
      <c r="B110" s="256"/>
      <c r="C110" s="231" t="s">
        <v>603</v>
      </c>
      <c r="D110" s="231"/>
      <c r="E110" s="231"/>
      <c r="F110" s="254" t="s">
        <v>590</v>
      </c>
      <c r="G110" s="231"/>
      <c r="H110" s="231" t="s">
        <v>624</v>
      </c>
      <c r="I110" s="231" t="s">
        <v>586</v>
      </c>
      <c r="J110" s="231">
        <v>50</v>
      </c>
      <c r="K110" s="245"/>
    </row>
    <row r="111" spans="2:11" s="1" customFormat="1" ht="15" customHeight="1">
      <c r="B111" s="256"/>
      <c r="C111" s="231" t="s">
        <v>611</v>
      </c>
      <c r="D111" s="231"/>
      <c r="E111" s="231"/>
      <c r="F111" s="254" t="s">
        <v>590</v>
      </c>
      <c r="G111" s="231"/>
      <c r="H111" s="231" t="s">
        <v>624</v>
      </c>
      <c r="I111" s="231" t="s">
        <v>586</v>
      </c>
      <c r="J111" s="231">
        <v>50</v>
      </c>
      <c r="K111" s="245"/>
    </row>
    <row r="112" spans="2:11" s="1" customFormat="1" ht="15" customHeight="1">
      <c r="B112" s="256"/>
      <c r="C112" s="231" t="s">
        <v>609</v>
      </c>
      <c r="D112" s="231"/>
      <c r="E112" s="231"/>
      <c r="F112" s="254" t="s">
        <v>590</v>
      </c>
      <c r="G112" s="231"/>
      <c r="H112" s="231" t="s">
        <v>624</v>
      </c>
      <c r="I112" s="231" t="s">
        <v>586</v>
      </c>
      <c r="J112" s="231">
        <v>50</v>
      </c>
      <c r="K112" s="245"/>
    </row>
    <row r="113" spans="2:11" s="1" customFormat="1" ht="15" customHeight="1">
      <c r="B113" s="256"/>
      <c r="C113" s="231" t="s">
        <v>54</v>
      </c>
      <c r="D113" s="231"/>
      <c r="E113" s="231"/>
      <c r="F113" s="254" t="s">
        <v>584</v>
      </c>
      <c r="G113" s="231"/>
      <c r="H113" s="231" t="s">
        <v>625</v>
      </c>
      <c r="I113" s="231" t="s">
        <v>586</v>
      </c>
      <c r="J113" s="231">
        <v>20</v>
      </c>
      <c r="K113" s="245"/>
    </row>
    <row r="114" spans="2:11" s="1" customFormat="1" ht="15" customHeight="1">
      <c r="B114" s="256"/>
      <c r="C114" s="231" t="s">
        <v>626</v>
      </c>
      <c r="D114" s="231"/>
      <c r="E114" s="231"/>
      <c r="F114" s="254" t="s">
        <v>584</v>
      </c>
      <c r="G114" s="231"/>
      <c r="H114" s="231" t="s">
        <v>627</v>
      </c>
      <c r="I114" s="231" t="s">
        <v>586</v>
      </c>
      <c r="J114" s="231">
        <v>120</v>
      </c>
      <c r="K114" s="245"/>
    </row>
    <row r="115" spans="2:11" s="1" customFormat="1" ht="15" customHeight="1">
      <c r="B115" s="256"/>
      <c r="C115" s="231" t="s">
        <v>39</v>
      </c>
      <c r="D115" s="231"/>
      <c r="E115" s="231"/>
      <c r="F115" s="254" t="s">
        <v>584</v>
      </c>
      <c r="G115" s="231"/>
      <c r="H115" s="231" t="s">
        <v>628</v>
      </c>
      <c r="I115" s="231" t="s">
        <v>619</v>
      </c>
      <c r="J115" s="231"/>
      <c r="K115" s="245"/>
    </row>
    <row r="116" spans="2:11" s="1" customFormat="1" ht="15" customHeight="1">
      <c r="B116" s="256"/>
      <c r="C116" s="231" t="s">
        <v>49</v>
      </c>
      <c r="D116" s="231"/>
      <c r="E116" s="231"/>
      <c r="F116" s="254" t="s">
        <v>584</v>
      </c>
      <c r="G116" s="231"/>
      <c r="H116" s="231" t="s">
        <v>629</v>
      </c>
      <c r="I116" s="231" t="s">
        <v>619</v>
      </c>
      <c r="J116" s="231"/>
      <c r="K116" s="245"/>
    </row>
    <row r="117" spans="2:11" s="1" customFormat="1" ht="15" customHeight="1">
      <c r="B117" s="256"/>
      <c r="C117" s="231" t="s">
        <v>58</v>
      </c>
      <c r="D117" s="231"/>
      <c r="E117" s="231"/>
      <c r="F117" s="254" t="s">
        <v>584</v>
      </c>
      <c r="G117" s="231"/>
      <c r="H117" s="231" t="s">
        <v>630</v>
      </c>
      <c r="I117" s="231" t="s">
        <v>631</v>
      </c>
      <c r="J117" s="231"/>
      <c r="K117" s="245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67"/>
      <c r="D119" s="267"/>
      <c r="E119" s="267"/>
      <c r="F119" s="268"/>
      <c r="G119" s="267"/>
      <c r="H119" s="267"/>
      <c r="I119" s="267"/>
      <c r="J119" s="267"/>
      <c r="K119" s="266"/>
    </row>
    <row r="120" spans="2:11" s="1" customFormat="1" ht="18.75" customHeight="1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1" customFormat="1" ht="7.5" customHeight="1">
      <c r="B121" s="269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2:11" s="1" customFormat="1" ht="45" customHeight="1">
      <c r="B122" s="272"/>
      <c r="C122" s="222" t="s">
        <v>632</v>
      </c>
      <c r="D122" s="222"/>
      <c r="E122" s="222"/>
      <c r="F122" s="222"/>
      <c r="G122" s="222"/>
      <c r="H122" s="222"/>
      <c r="I122" s="222"/>
      <c r="J122" s="222"/>
      <c r="K122" s="273"/>
    </row>
    <row r="123" spans="2:11" s="1" customFormat="1" ht="17.25" customHeight="1">
      <c r="B123" s="274"/>
      <c r="C123" s="246" t="s">
        <v>578</v>
      </c>
      <c r="D123" s="246"/>
      <c r="E123" s="246"/>
      <c r="F123" s="246" t="s">
        <v>579</v>
      </c>
      <c r="G123" s="247"/>
      <c r="H123" s="246" t="s">
        <v>55</v>
      </c>
      <c r="I123" s="246" t="s">
        <v>58</v>
      </c>
      <c r="J123" s="246" t="s">
        <v>580</v>
      </c>
      <c r="K123" s="275"/>
    </row>
    <row r="124" spans="2:11" s="1" customFormat="1" ht="17.25" customHeight="1">
      <c r="B124" s="274"/>
      <c r="C124" s="248" t="s">
        <v>581</v>
      </c>
      <c r="D124" s="248"/>
      <c r="E124" s="248"/>
      <c r="F124" s="249" t="s">
        <v>582</v>
      </c>
      <c r="G124" s="250"/>
      <c r="H124" s="248"/>
      <c r="I124" s="248"/>
      <c r="J124" s="248" t="s">
        <v>583</v>
      </c>
      <c r="K124" s="275"/>
    </row>
    <row r="125" spans="2:11" s="1" customFormat="1" ht="5.25" customHeight="1">
      <c r="B125" s="276"/>
      <c r="C125" s="251"/>
      <c r="D125" s="251"/>
      <c r="E125" s="251"/>
      <c r="F125" s="251"/>
      <c r="G125" s="277"/>
      <c r="H125" s="251"/>
      <c r="I125" s="251"/>
      <c r="J125" s="251"/>
      <c r="K125" s="278"/>
    </row>
    <row r="126" spans="2:11" s="1" customFormat="1" ht="15" customHeight="1">
      <c r="B126" s="276"/>
      <c r="C126" s="231" t="s">
        <v>587</v>
      </c>
      <c r="D126" s="253"/>
      <c r="E126" s="253"/>
      <c r="F126" s="254" t="s">
        <v>584</v>
      </c>
      <c r="G126" s="231"/>
      <c r="H126" s="231" t="s">
        <v>624</v>
      </c>
      <c r="I126" s="231" t="s">
        <v>586</v>
      </c>
      <c r="J126" s="231">
        <v>120</v>
      </c>
      <c r="K126" s="279"/>
    </row>
    <row r="127" spans="2:11" s="1" customFormat="1" ht="15" customHeight="1">
      <c r="B127" s="276"/>
      <c r="C127" s="231" t="s">
        <v>633</v>
      </c>
      <c r="D127" s="231"/>
      <c r="E127" s="231"/>
      <c r="F127" s="254" t="s">
        <v>584</v>
      </c>
      <c r="G127" s="231"/>
      <c r="H127" s="231" t="s">
        <v>634</v>
      </c>
      <c r="I127" s="231" t="s">
        <v>586</v>
      </c>
      <c r="J127" s="231" t="s">
        <v>635</v>
      </c>
      <c r="K127" s="279"/>
    </row>
    <row r="128" spans="2:11" s="1" customFormat="1" ht="15" customHeight="1">
      <c r="B128" s="276"/>
      <c r="C128" s="231" t="s">
        <v>532</v>
      </c>
      <c r="D128" s="231"/>
      <c r="E128" s="231"/>
      <c r="F128" s="254" t="s">
        <v>584</v>
      </c>
      <c r="G128" s="231"/>
      <c r="H128" s="231" t="s">
        <v>636</v>
      </c>
      <c r="I128" s="231" t="s">
        <v>586</v>
      </c>
      <c r="J128" s="231" t="s">
        <v>635</v>
      </c>
      <c r="K128" s="279"/>
    </row>
    <row r="129" spans="2:11" s="1" customFormat="1" ht="15" customHeight="1">
      <c r="B129" s="276"/>
      <c r="C129" s="231" t="s">
        <v>595</v>
      </c>
      <c r="D129" s="231"/>
      <c r="E129" s="231"/>
      <c r="F129" s="254" t="s">
        <v>590</v>
      </c>
      <c r="G129" s="231"/>
      <c r="H129" s="231" t="s">
        <v>596</v>
      </c>
      <c r="I129" s="231" t="s">
        <v>586</v>
      </c>
      <c r="J129" s="231">
        <v>15</v>
      </c>
      <c r="K129" s="279"/>
    </row>
    <row r="130" spans="2:11" s="1" customFormat="1" ht="15" customHeight="1">
      <c r="B130" s="276"/>
      <c r="C130" s="257" t="s">
        <v>597</v>
      </c>
      <c r="D130" s="257"/>
      <c r="E130" s="257"/>
      <c r="F130" s="258" t="s">
        <v>590</v>
      </c>
      <c r="G130" s="257"/>
      <c r="H130" s="257" t="s">
        <v>598</v>
      </c>
      <c r="I130" s="257" t="s">
        <v>586</v>
      </c>
      <c r="J130" s="257">
        <v>15</v>
      </c>
      <c r="K130" s="279"/>
    </row>
    <row r="131" spans="2:11" s="1" customFormat="1" ht="15" customHeight="1">
      <c r="B131" s="276"/>
      <c r="C131" s="257" t="s">
        <v>599</v>
      </c>
      <c r="D131" s="257"/>
      <c r="E131" s="257"/>
      <c r="F131" s="258" t="s">
        <v>590</v>
      </c>
      <c r="G131" s="257"/>
      <c r="H131" s="257" t="s">
        <v>600</v>
      </c>
      <c r="I131" s="257" t="s">
        <v>586</v>
      </c>
      <c r="J131" s="257">
        <v>20</v>
      </c>
      <c r="K131" s="279"/>
    </row>
    <row r="132" spans="2:11" s="1" customFormat="1" ht="15" customHeight="1">
      <c r="B132" s="276"/>
      <c r="C132" s="257" t="s">
        <v>601</v>
      </c>
      <c r="D132" s="257"/>
      <c r="E132" s="257"/>
      <c r="F132" s="258" t="s">
        <v>590</v>
      </c>
      <c r="G132" s="257"/>
      <c r="H132" s="257" t="s">
        <v>602</v>
      </c>
      <c r="I132" s="257" t="s">
        <v>586</v>
      </c>
      <c r="J132" s="257">
        <v>20</v>
      </c>
      <c r="K132" s="279"/>
    </row>
    <row r="133" spans="2:11" s="1" customFormat="1" ht="15" customHeight="1">
      <c r="B133" s="276"/>
      <c r="C133" s="231" t="s">
        <v>589</v>
      </c>
      <c r="D133" s="231"/>
      <c r="E133" s="231"/>
      <c r="F133" s="254" t="s">
        <v>590</v>
      </c>
      <c r="G133" s="231"/>
      <c r="H133" s="231" t="s">
        <v>624</v>
      </c>
      <c r="I133" s="231" t="s">
        <v>586</v>
      </c>
      <c r="J133" s="231">
        <v>50</v>
      </c>
      <c r="K133" s="279"/>
    </row>
    <row r="134" spans="2:11" s="1" customFormat="1" ht="15" customHeight="1">
      <c r="B134" s="276"/>
      <c r="C134" s="231" t="s">
        <v>603</v>
      </c>
      <c r="D134" s="231"/>
      <c r="E134" s="231"/>
      <c r="F134" s="254" t="s">
        <v>590</v>
      </c>
      <c r="G134" s="231"/>
      <c r="H134" s="231" t="s">
        <v>624</v>
      </c>
      <c r="I134" s="231" t="s">
        <v>586</v>
      </c>
      <c r="J134" s="231">
        <v>50</v>
      </c>
      <c r="K134" s="279"/>
    </row>
    <row r="135" spans="2:11" s="1" customFormat="1" ht="15" customHeight="1">
      <c r="B135" s="276"/>
      <c r="C135" s="231" t="s">
        <v>609</v>
      </c>
      <c r="D135" s="231"/>
      <c r="E135" s="231"/>
      <c r="F135" s="254" t="s">
        <v>590</v>
      </c>
      <c r="G135" s="231"/>
      <c r="H135" s="231" t="s">
        <v>624</v>
      </c>
      <c r="I135" s="231" t="s">
        <v>586</v>
      </c>
      <c r="J135" s="231">
        <v>50</v>
      </c>
      <c r="K135" s="279"/>
    </row>
    <row r="136" spans="2:11" s="1" customFormat="1" ht="15" customHeight="1">
      <c r="B136" s="276"/>
      <c r="C136" s="231" t="s">
        <v>611</v>
      </c>
      <c r="D136" s="231"/>
      <c r="E136" s="231"/>
      <c r="F136" s="254" t="s">
        <v>590</v>
      </c>
      <c r="G136" s="231"/>
      <c r="H136" s="231" t="s">
        <v>624</v>
      </c>
      <c r="I136" s="231" t="s">
        <v>586</v>
      </c>
      <c r="J136" s="231">
        <v>50</v>
      </c>
      <c r="K136" s="279"/>
    </row>
    <row r="137" spans="2:11" s="1" customFormat="1" ht="15" customHeight="1">
      <c r="B137" s="276"/>
      <c r="C137" s="231" t="s">
        <v>612</v>
      </c>
      <c r="D137" s="231"/>
      <c r="E137" s="231"/>
      <c r="F137" s="254" t="s">
        <v>590</v>
      </c>
      <c r="G137" s="231"/>
      <c r="H137" s="231" t="s">
        <v>637</v>
      </c>
      <c r="I137" s="231" t="s">
        <v>586</v>
      </c>
      <c r="J137" s="231">
        <v>255</v>
      </c>
      <c r="K137" s="279"/>
    </row>
    <row r="138" spans="2:11" s="1" customFormat="1" ht="15" customHeight="1">
      <c r="B138" s="276"/>
      <c r="C138" s="231" t="s">
        <v>614</v>
      </c>
      <c r="D138" s="231"/>
      <c r="E138" s="231"/>
      <c r="F138" s="254" t="s">
        <v>584</v>
      </c>
      <c r="G138" s="231"/>
      <c r="H138" s="231" t="s">
        <v>638</v>
      </c>
      <c r="I138" s="231" t="s">
        <v>616</v>
      </c>
      <c r="J138" s="231"/>
      <c r="K138" s="279"/>
    </row>
    <row r="139" spans="2:11" s="1" customFormat="1" ht="15" customHeight="1">
      <c r="B139" s="276"/>
      <c r="C139" s="231" t="s">
        <v>617</v>
      </c>
      <c r="D139" s="231"/>
      <c r="E139" s="231"/>
      <c r="F139" s="254" t="s">
        <v>584</v>
      </c>
      <c r="G139" s="231"/>
      <c r="H139" s="231" t="s">
        <v>639</v>
      </c>
      <c r="I139" s="231" t="s">
        <v>619</v>
      </c>
      <c r="J139" s="231"/>
      <c r="K139" s="279"/>
    </row>
    <row r="140" spans="2:11" s="1" customFormat="1" ht="15" customHeight="1">
      <c r="B140" s="276"/>
      <c r="C140" s="231" t="s">
        <v>620</v>
      </c>
      <c r="D140" s="231"/>
      <c r="E140" s="231"/>
      <c r="F140" s="254" t="s">
        <v>584</v>
      </c>
      <c r="G140" s="231"/>
      <c r="H140" s="231" t="s">
        <v>620</v>
      </c>
      <c r="I140" s="231" t="s">
        <v>619</v>
      </c>
      <c r="J140" s="231"/>
      <c r="K140" s="279"/>
    </row>
    <row r="141" spans="2:11" s="1" customFormat="1" ht="15" customHeight="1">
      <c r="B141" s="276"/>
      <c r="C141" s="231" t="s">
        <v>39</v>
      </c>
      <c r="D141" s="231"/>
      <c r="E141" s="231"/>
      <c r="F141" s="254" t="s">
        <v>584</v>
      </c>
      <c r="G141" s="231"/>
      <c r="H141" s="231" t="s">
        <v>640</v>
      </c>
      <c r="I141" s="231" t="s">
        <v>619</v>
      </c>
      <c r="J141" s="231"/>
      <c r="K141" s="279"/>
    </row>
    <row r="142" spans="2:11" s="1" customFormat="1" ht="15" customHeight="1">
      <c r="B142" s="276"/>
      <c r="C142" s="231" t="s">
        <v>641</v>
      </c>
      <c r="D142" s="231"/>
      <c r="E142" s="231"/>
      <c r="F142" s="254" t="s">
        <v>584</v>
      </c>
      <c r="G142" s="231"/>
      <c r="H142" s="231" t="s">
        <v>642</v>
      </c>
      <c r="I142" s="231" t="s">
        <v>619</v>
      </c>
      <c r="J142" s="231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67"/>
      <c r="C144" s="267"/>
      <c r="D144" s="267"/>
      <c r="E144" s="267"/>
      <c r="F144" s="268"/>
      <c r="G144" s="267"/>
      <c r="H144" s="267"/>
      <c r="I144" s="267"/>
      <c r="J144" s="267"/>
      <c r="K144" s="267"/>
    </row>
    <row r="145" spans="2:11" s="1" customFormat="1" ht="18.75" customHeight="1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1" customFormat="1" ht="7.5" customHeight="1">
      <c r="B146" s="240"/>
      <c r="C146" s="241"/>
      <c r="D146" s="241"/>
      <c r="E146" s="241"/>
      <c r="F146" s="241"/>
      <c r="G146" s="241"/>
      <c r="H146" s="241"/>
      <c r="I146" s="241"/>
      <c r="J146" s="241"/>
      <c r="K146" s="242"/>
    </row>
    <row r="147" spans="2:11" s="1" customFormat="1" ht="45" customHeight="1">
      <c r="B147" s="243"/>
      <c r="C147" s="244" t="s">
        <v>643</v>
      </c>
      <c r="D147" s="244"/>
      <c r="E147" s="244"/>
      <c r="F147" s="244"/>
      <c r="G147" s="244"/>
      <c r="H147" s="244"/>
      <c r="I147" s="244"/>
      <c r="J147" s="244"/>
      <c r="K147" s="245"/>
    </row>
    <row r="148" spans="2:11" s="1" customFormat="1" ht="17.25" customHeight="1">
      <c r="B148" s="243"/>
      <c r="C148" s="246" t="s">
        <v>578</v>
      </c>
      <c r="D148" s="246"/>
      <c r="E148" s="246"/>
      <c r="F148" s="246" t="s">
        <v>579</v>
      </c>
      <c r="G148" s="247"/>
      <c r="H148" s="246" t="s">
        <v>55</v>
      </c>
      <c r="I148" s="246" t="s">
        <v>58</v>
      </c>
      <c r="J148" s="246" t="s">
        <v>580</v>
      </c>
      <c r="K148" s="245"/>
    </row>
    <row r="149" spans="2:11" s="1" customFormat="1" ht="17.25" customHeight="1">
      <c r="B149" s="243"/>
      <c r="C149" s="248" t="s">
        <v>581</v>
      </c>
      <c r="D149" s="248"/>
      <c r="E149" s="248"/>
      <c r="F149" s="249" t="s">
        <v>582</v>
      </c>
      <c r="G149" s="250"/>
      <c r="H149" s="248"/>
      <c r="I149" s="248"/>
      <c r="J149" s="248" t="s">
        <v>583</v>
      </c>
      <c r="K149" s="245"/>
    </row>
    <row r="150" spans="2:11" s="1" customFormat="1" ht="5.25" customHeight="1">
      <c r="B150" s="256"/>
      <c r="C150" s="251"/>
      <c r="D150" s="251"/>
      <c r="E150" s="251"/>
      <c r="F150" s="251"/>
      <c r="G150" s="252"/>
      <c r="H150" s="251"/>
      <c r="I150" s="251"/>
      <c r="J150" s="251"/>
      <c r="K150" s="279"/>
    </row>
    <row r="151" spans="2:11" s="1" customFormat="1" ht="15" customHeight="1">
      <c r="B151" s="256"/>
      <c r="C151" s="283" t="s">
        <v>587</v>
      </c>
      <c r="D151" s="231"/>
      <c r="E151" s="231"/>
      <c r="F151" s="284" t="s">
        <v>584</v>
      </c>
      <c r="G151" s="231"/>
      <c r="H151" s="283" t="s">
        <v>624</v>
      </c>
      <c r="I151" s="283" t="s">
        <v>586</v>
      </c>
      <c r="J151" s="283">
        <v>120</v>
      </c>
      <c r="K151" s="279"/>
    </row>
    <row r="152" spans="2:11" s="1" customFormat="1" ht="15" customHeight="1">
      <c r="B152" s="256"/>
      <c r="C152" s="283" t="s">
        <v>633</v>
      </c>
      <c r="D152" s="231"/>
      <c r="E152" s="231"/>
      <c r="F152" s="284" t="s">
        <v>584</v>
      </c>
      <c r="G152" s="231"/>
      <c r="H152" s="283" t="s">
        <v>644</v>
      </c>
      <c r="I152" s="283" t="s">
        <v>586</v>
      </c>
      <c r="J152" s="283" t="s">
        <v>635</v>
      </c>
      <c r="K152" s="279"/>
    </row>
    <row r="153" spans="2:11" s="1" customFormat="1" ht="15" customHeight="1">
      <c r="B153" s="256"/>
      <c r="C153" s="283" t="s">
        <v>532</v>
      </c>
      <c r="D153" s="231"/>
      <c r="E153" s="231"/>
      <c r="F153" s="284" t="s">
        <v>584</v>
      </c>
      <c r="G153" s="231"/>
      <c r="H153" s="283" t="s">
        <v>645</v>
      </c>
      <c r="I153" s="283" t="s">
        <v>586</v>
      </c>
      <c r="J153" s="283" t="s">
        <v>635</v>
      </c>
      <c r="K153" s="279"/>
    </row>
    <row r="154" spans="2:11" s="1" customFormat="1" ht="15" customHeight="1">
      <c r="B154" s="256"/>
      <c r="C154" s="283" t="s">
        <v>589</v>
      </c>
      <c r="D154" s="231"/>
      <c r="E154" s="231"/>
      <c r="F154" s="284" t="s">
        <v>590</v>
      </c>
      <c r="G154" s="231"/>
      <c r="H154" s="283" t="s">
        <v>624</v>
      </c>
      <c r="I154" s="283" t="s">
        <v>586</v>
      </c>
      <c r="J154" s="283">
        <v>50</v>
      </c>
      <c r="K154" s="279"/>
    </row>
    <row r="155" spans="2:11" s="1" customFormat="1" ht="15" customHeight="1">
      <c r="B155" s="256"/>
      <c r="C155" s="283" t="s">
        <v>592</v>
      </c>
      <c r="D155" s="231"/>
      <c r="E155" s="231"/>
      <c r="F155" s="284" t="s">
        <v>584</v>
      </c>
      <c r="G155" s="231"/>
      <c r="H155" s="283" t="s">
        <v>624</v>
      </c>
      <c r="I155" s="283" t="s">
        <v>594</v>
      </c>
      <c r="J155" s="283"/>
      <c r="K155" s="279"/>
    </row>
    <row r="156" spans="2:11" s="1" customFormat="1" ht="15" customHeight="1">
      <c r="B156" s="256"/>
      <c r="C156" s="283" t="s">
        <v>603</v>
      </c>
      <c r="D156" s="231"/>
      <c r="E156" s="231"/>
      <c r="F156" s="284" t="s">
        <v>590</v>
      </c>
      <c r="G156" s="231"/>
      <c r="H156" s="283" t="s">
        <v>624</v>
      </c>
      <c r="I156" s="283" t="s">
        <v>586</v>
      </c>
      <c r="J156" s="283">
        <v>50</v>
      </c>
      <c r="K156" s="279"/>
    </row>
    <row r="157" spans="2:11" s="1" customFormat="1" ht="15" customHeight="1">
      <c r="B157" s="256"/>
      <c r="C157" s="283" t="s">
        <v>611</v>
      </c>
      <c r="D157" s="231"/>
      <c r="E157" s="231"/>
      <c r="F157" s="284" t="s">
        <v>590</v>
      </c>
      <c r="G157" s="231"/>
      <c r="H157" s="283" t="s">
        <v>624</v>
      </c>
      <c r="I157" s="283" t="s">
        <v>586</v>
      </c>
      <c r="J157" s="283">
        <v>50</v>
      </c>
      <c r="K157" s="279"/>
    </row>
    <row r="158" spans="2:11" s="1" customFormat="1" ht="15" customHeight="1">
      <c r="B158" s="256"/>
      <c r="C158" s="283" t="s">
        <v>609</v>
      </c>
      <c r="D158" s="231"/>
      <c r="E158" s="231"/>
      <c r="F158" s="284" t="s">
        <v>590</v>
      </c>
      <c r="G158" s="231"/>
      <c r="H158" s="283" t="s">
        <v>624</v>
      </c>
      <c r="I158" s="283" t="s">
        <v>586</v>
      </c>
      <c r="J158" s="283">
        <v>50</v>
      </c>
      <c r="K158" s="279"/>
    </row>
    <row r="159" spans="2:11" s="1" customFormat="1" ht="15" customHeight="1">
      <c r="B159" s="256"/>
      <c r="C159" s="283" t="s">
        <v>91</v>
      </c>
      <c r="D159" s="231"/>
      <c r="E159" s="231"/>
      <c r="F159" s="284" t="s">
        <v>584</v>
      </c>
      <c r="G159" s="231"/>
      <c r="H159" s="283" t="s">
        <v>646</v>
      </c>
      <c r="I159" s="283" t="s">
        <v>586</v>
      </c>
      <c r="J159" s="283" t="s">
        <v>647</v>
      </c>
      <c r="K159" s="279"/>
    </row>
    <row r="160" spans="2:11" s="1" customFormat="1" ht="15" customHeight="1">
      <c r="B160" s="256"/>
      <c r="C160" s="283" t="s">
        <v>648</v>
      </c>
      <c r="D160" s="231"/>
      <c r="E160" s="231"/>
      <c r="F160" s="284" t="s">
        <v>584</v>
      </c>
      <c r="G160" s="231"/>
      <c r="H160" s="283" t="s">
        <v>649</v>
      </c>
      <c r="I160" s="283" t="s">
        <v>619</v>
      </c>
      <c r="J160" s="283"/>
      <c r="K160" s="279"/>
    </row>
    <row r="161" spans="2:11" s="1" customFormat="1" ht="15" customHeight="1">
      <c r="B161" s="285"/>
      <c r="C161" s="265"/>
      <c r="D161" s="265"/>
      <c r="E161" s="265"/>
      <c r="F161" s="265"/>
      <c r="G161" s="265"/>
      <c r="H161" s="265"/>
      <c r="I161" s="265"/>
      <c r="J161" s="265"/>
      <c r="K161" s="286"/>
    </row>
    <row r="162" spans="2:11" s="1" customFormat="1" ht="18.75" customHeight="1">
      <c r="B162" s="267"/>
      <c r="C162" s="277"/>
      <c r="D162" s="277"/>
      <c r="E162" s="277"/>
      <c r="F162" s="287"/>
      <c r="G162" s="277"/>
      <c r="H162" s="277"/>
      <c r="I162" s="277"/>
      <c r="J162" s="277"/>
      <c r="K162" s="267"/>
    </row>
    <row r="163" spans="2:11" s="1" customFormat="1" ht="18.75" customHeight="1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222" t="s">
        <v>650</v>
      </c>
      <c r="D165" s="222"/>
      <c r="E165" s="222"/>
      <c r="F165" s="222"/>
      <c r="G165" s="222"/>
      <c r="H165" s="222"/>
      <c r="I165" s="222"/>
      <c r="J165" s="222"/>
      <c r="K165" s="223"/>
    </row>
    <row r="166" spans="2:11" s="1" customFormat="1" ht="17.25" customHeight="1">
      <c r="B166" s="221"/>
      <c r="C166" s="246" t="s">
        <v>578</v>
      </c>
      <c r="D166" s="246"/>
      <c r="E166" s="246"/>
      <c r="F166" s="246" t="s">
        <v>579</v>
      </c>
      <c r="G166" s="288"/>
      <c r="H166" s="289" t="s">
        <v>55</v>
      </c>
      <c r="I166" s="289" t="s">
        <v>58</v>
      </c>
      <c r="J166" s="246" t="s">
        <v>580</v>
      </c>
      <c r="K166" s="223"/>
    </row>
    <row r="167" spans="2:11" s="1" customFormat="1" ht="17.25" customHeight="1">
      <c r="B167" s="224"/>
      <c r="C167" s="248" t="s">
        <v>581</v>
      </c>
      <c r="D167" s="248"/>
      <c r="E167" s="248"/>
      <c r="F167" s="249" t="s">
        <v>582</v>
      </c>
      <c r="G167" s="290"/>
      <c r="H167" s="291"/>
      <c r="I167" s="291"/>
      <c r="J167" s="248" t="s">
        <v>583</v>
      </c>
      <c r="K167" s="226"/>
    </row>
    <row r="168" spans="2:11" s="1" customFormat="1" ht="5.25" customHeight="1">
      <c r="B168" s="256"/>
      <c r="C168" s="251"/>
      <c r="D168" s="251"/>
      <c r="E168" s="251"/>
      <c r="F168" s="251"/>
      <c r="G168" s="252"/>
      <c r="H168" s="251"/>
      <c r="I168" s="251"/>
      <c r="J168" s="251"/>
      <c r="K168" s="279"/>
    </row>
    <row r="169" spans="2:11" s="1" customFormat="1" ht="15" customHeight="1">
      <c r="B169" s="256"/>
      <c r="C169" s="231" t="s">
        <v>587</v>
      </c>
      <c r="D169" s="231"/>
      <c r="E169" s="231"/>
      <c r="F169" s="254" t="s">
        <v>584</v>
      </c>
      <c r="G169" s="231"/>
      <c r="H169" s="231" t="s">
        <v>624</v>
      </c>
      <c r="I169" s="231" t="s">
        <v>586</v>
      </c>
      <c r="J169" s="231">
        <v>120</v>
      </c>
      <c r="K169" s="279"/>
    </row>
    <row r="170" spans="2:11" s="1" customFormat="1" ht="15" customHeight="1">
      <c r="B170" s="256"/>
      <c r="C170" s="231" t="s">
        <v>633</v>
      </c>
      <c r="D170" s="231"/>
      <c r="E170" s="231"/>
      <c r="F170" s="254" t="s">
        <v>584</v>
      </c>
      <c r="G170" s="231"/>
      <c r="H170" s="231" t="s">
        <v>634</v>
      </c>
      <c r="I170" s="231" t="s">
        <v>586</v>
      </c>
      <c r="J170" s="231" t="s">
        <v>635</v>
      </c>
      <c r="K170" s="279"/>
    </row>
    <row r="171" spans="2:11" s="1" customFormat="1" ht="15" customHeight="1">
      <c r="B171" s="256"/>
      <c r="C171" s="231" t="s">
        <v>532</v>
      </c>
      <c r="D171" s="231"/>
      <c r="E171" s="231"/>
      <c r="F171" s="254" t="s">
        <v>584</v>
      </c>
      <c r="G171" s="231"/>
      <c r="H171" s="231" t="s">
        <v>651</v>
      </c>
      <c r="I171" s="231" t="s">
        <v>586</v>
      </c>
      <c r="J171" s="231" t="s">
        <v>635</v>
      </c>
      <c r="K171" s="279"/>
    </row>
    <row r="172" spans="2:11" s="1" customFormat="1" ht="15" customHeight="1">
      <c r="B172" s="256"/>
      <c r="C172" s="231" t="s">
        <v>589</v>
      </c>
      <c r="D172" s="231"/>
      <c r="E172" s="231"/>
      <c r="F172" s="254" t="s">
        <v>590</v>
      </c>
      <c r="G172" s="231"/>
      <c r="H172" s="231" t="s">
        <v>651</v>
      </c>
      <c r="I172" s="231" t="s">
        <v>586</v>
      </c>
      <c r="J172" s="231">
        <v>50</v>
      </c>
      <c r="K172" s="279"/>
    </row>
    <row r="173" spans="2:11" s="1" customFormat="1" ht="15" customHeight="1">
      <c r="B173" s="256"/>
      <c r="C173" s="231" t="s">
        <v>592</v>
      </c>
      <c r="D173" s="231"/>
      <c r="E173" s="231"/>
      <c r="F173" s="254" t="s">
        <v>584</v>
      </c>
      <c r="G173" s="231"/>
      <c r="H173" s="231" t="s">
        <v>651</v>
      </c>
      <c r="I173" s="231" t="s">
        <v>594</v>
      </c>
      <c r="J173" s="231"/>
      <c r="K173" s="279"/>
    </row>
    <row r="174" spans="2:11" s="1" customFormat="1" ht="15" customHeight="1">
      <c r="B174" s="256"/>
      <c r="C174" s="231" t="s">
        <v>603</v>
      </c>
      <c r="D174" s="231"/>
      <c r="E174" s="231"/>
      <c r="F174" s="254" t="s">
        <v>590</v>
      </c>
      <c r="G174" s="231"/>
      <c r="H174" s="231" t="s">
        <v>651</v>
      </c>
      <c r="I174" s="231" t="s">
        <v>586</v>
      </c>
      <c r="J174" s="231">
        <v>50</v>
      </c>
      <c r="K174" s="279"/>
    </row>
    <row r="175" spans="2:11" s="1" customFormat="1" ht="15" customHeight="1">
      <c r="B175" s="256"/>
      <c r="C175" s="231" t="s">
        <v>611</v>
      </c>
      <c r="D175" s="231"/>
      <c r="E175" s="231"/>
      <c r="F175" s="254" t="s">
        <v>590</v>
      </c>
      <c r="G175" s="231"/>
      <c r="H175" s="231" t="s">
        <v>651</v>
      </c>
      <c r="I175" s="231" t="s">
        <v>586</v>
      </c>
      <c r="J175" s="231">
        <v>50</v>
      </c>
      <c r="K175" s="279"/>
    </row>
    <row r="176" spans="2:11" s="1" customFormat="1" ht="15" customHeight="1">
      <c r="B176" s="256"/>
      <c r="C176" s="231" t="s">
        <v>609</v>
      </c>
      <c r="D176" s="231"/>
      <c r="E176" s="231"/>
      <c r="F176" s="254" t="s">
        <v>590</v>
      </c>
      <c r="G176" s="231"/>
      <c r="H176" s="231" t="s">
        <v>651</v>
      </c>
      <c r="I176" s="231" t="s">
        <v>586</v>
      </c>
      <c r="J176" s="231">
        <v>50</v>
      </c>
      <c r="K176" s="279"/>
    </row>
    <row r="177" spans="2:11" s="1" customFormat="1" ht="15" customHeight="1">
      <c r="B177" s="256"/>
      <c r="C177" s="231" t="s">
        <v>107</v>
      </c>
      <c r="D177" s="231"/>
      <c r="E177" s="231"/>
      <c r="F177" s="254" t="s">
        <v>584</v>
      </c>
      <c r="G177" s="231"/>
      <c r="H177" s="231" t="s">
        <v>652</v>
      </c>
      <c r="I177" s="231" t="s">
        <v>653</v>
      </c>
      <c r="J177" s="231"/>
      <c r="K177" s="279"/>
    </row>
    <row r="178" spans="2:11" s="1" customFormat="1" ht="15" customHeight="1">
      <c r="B178" s="256"/>
      <c r="C178" s="231" t="s">
        <v>58</v>
      </c>
      <c r="D178" s="231"/>
      <c r="E178" s="231"/>
      <c r="F178" s="254" t="s">
        <v>584</v>
      </c>
      <c r="G178" s="231"/>
      <c r="H178" s="231" t="s">
        <v>654</v>
      </c>
      <c r="I178" s="231" t="s">
        <v>655</v>
      </c>
      <c r="J178" s="231">
        <v>1</v>
      </c>
      <c r="K178" s="279"/>
    </row>
    <row r="179" spans="2:11" s="1" customFormat="1" ht="15" customHeight="1">
      <c r="B179" s="256"/>
      <c r="C179" s="231" t="s">
        <v>54</v>
      </c>
      <c r="D179" s="231"/>
      <c r="E179" s="231"/>
      <c r="F179" s="254" t="s">
        <v>584</v>
      </c>
      <c r="G179" s="231"/>
      <c r="H179" s="231" t="s">
        <v>656</v>
      </c>
      <c r="I179" s="231" t="s">
        <v>586</v>
      </c>
      <c r="J179" s="231">
        <v>20</v>
      </c>
      <c r="K179" s="279"/>
    </row>
    <row r="180" spans="2:11" s="1" customFormat="1" ht="15" customHeight="1">
      <c r="B180" s="256"/>
      <c r="C180" s="231" t="s">
        <v>55</v>
      </c>
      <c r="D180" s="231"/>
      <c r="E180" s="231"/>
      <c r="F180" s="254" t="s">
        <v>584</v>
      </c>
      <c r="G180" s="231"/>
      <c r="H180" s="231" t="s">
        <v>657</v>
      </c>
      <c r="I180" s="231" t="s">
        <v>586</v>
      </c>
      <c r="J180" s="231">
        <v>255</v>
      </c>
      <c r="K180" s="279"/>
    </row>
    <row r="181" spans="2:11" s="1" customFormat="1" ht="15" customHeight="1">
      <c r="B181" s="256"/>
      <c r="C181" s="231" t="s">
        <v>108</v>
      </c>
      <c r="D181" s="231"/>
      <c r="E181" s="231"/>
      <c r="F181" s="254" t="s">
        <v>584</v>
      </c>
      <c r="G181" s="231"/>
      <c r="H181" s="231" t="s">
        <v>548</v>
      </c>
      <c r="I181" s="231" t="s">
        <v>586</v>
      </c>
      <c r="J181" s="231">
        <v>10</v>
      </c>
      <c r="K181" s="279"/>
    </row>
    <row r="182" spans="2:11" s="1" customFormat="1" ht="15" customHeight="1">
      <c r="B182" s="256"/>
      <c r="C182" s="231" t="s">
        <v>109</v>
      </c>
      <c r="D182" s="231"/>
      <c r="E182" s="231"/>
      <c r="F182" s="254" t="s">
        <v>584</v>
      </c>
      <c r="G182" s="231"/>
      <c r="H182" s="231" t="s">
        <v>658</v>
      </c>
      <c r="I182" s="231" t="s">
        <v>619</v>
      </c>
      <c r="J182" s="231"/>
      <c r="K182" s="279"/>
    </row>
    <row r="183" spans="2:11" s="1" customFormat="1" ht="15" customHeight="1">
      <c r="B183" s="256"/>
      <c r="C183" s="231" t="s">
        <v>659</v>
      </c>
      <c r="D183" s="231"/>
      <c r="E183" s="231"/>
      <c r="F183" s="254" t="s">
        <v>584</v>
      </c>
      <c r="G183" s="231"/>
      <c r="H183" s="231" t="s">
        <v>660</v>
      </c>
      <c r="I183" s="231" t="s">
        <v>619</v>
      </c>
      <c r="J183" s="231"/>
      <c r="K183" s="279"/>
    </row>
    <row r="184" spans="2:11" s="1" customFormat="1" ht="15" customHeight="1">
      <c r="B184" s="256"/>
      <c r="C184" s="231" t="s">
        <v>648</v>
      </c>
      <c r="D184" s="231"/>
      <c r="E184" s="231"/>
      <c r="F184" s="254" t="s">
        <v>584</v>
      </c>
      <c r="G184" s="231"/>
      <c r="H184" s="231" t="s">
        <v>661</v>
      </c>
      <c r="I184" s="231" t="s">
        <v>619</v>
      </c>
      <c r="J184" s="231"/>
      <c r="K184" s="279"/>
    </row>
    <row r="185" spans="2:11" s="1" customFormat="1" ht="15" customHeight="1">
      <c r="B185" s="256"/>
      <c r="C185" s="231" t="s">
        <v>111</v>
      </c>
      <c r="D185" s="231"/>
      <c r="E185" s="231"/>
      <c r="F185" s="254" t="s">
        <v>590</v>
      </c>
      <c r="G185" s="231"/>
      <c r="H185" s="231" t="s">
        <v>662</v>
      </c>
      <c r="I185" s="231" t="s">
        <v>586</v>
      </c>
      <c r="J185" s="231">
        <v>50</v>
      </c>
      <c r="K185" s="279"/>
    </row>
    <row r="186" spans="2:11" s="1" customFormat="1" ht="15" customHeight="1">
      <c r="B186" s="256"/>
      <c r="C186" s="231" t="s">
        <v>663</v>
      </c>
      <c r="D186" s="231"/>
      <c r="E186" s="231"/>
      <c r="F186" s="254" t="s">
        <v>590</v>
      </c>
      <c r="G186" s="231"/>
      <c r="H186" s="231" t="s">
        <v>664</v>
      </c>
      <c r="I186" s="231" t="s">
        <v>665</v>
      </c>
      <c r="J186" s="231"/>
      <c r="K186" s="279"/>
    </row>
    <row r="187" spans="2:11" s="1" customFormat="1" ht="15" customHeight="1">
      <c r="B187" s="256"/>
      <c r="C187" s="231" t="s">
        <v>666</v>
      </c>
      <c r="D187" s="231"/>
      <c r="E187" s="231"/>
      <c r="F187" s="254" t="s">
        <v>590</v>
      </c>
      <c r="G187" s="231"/>
      <c r="H187" s="231" t="s">
        <v>667</v>
      </c>
      <c r="I187" s="231" t="s">
        <v>665</v>
      </c>
      <c r="J187" s="231"/>
      <c r="K187" s="279"/>
    </row>
    <row r="188" spans="2:11" s="1" customFormat="1" ht="15" customHeight="1">
      <c r="B188" s="256"/>
      <c r="C188" s="231" t="s">
        <v>668</v>
      </c>
      <c r="D188" s="231"/>
      <c r="E188" s="231"/>
      <c r="F188" s="254" t="s">
        <v>590</v>
      </c>
      <c r="G188" s="231"/>
      <c r="H188" s="231" t="s">
        <v>669</v>
      </c>
      <c r="I188" s="231" t="s">
        <v>665</v>
      </c>
      <c r="J188" s="231"/>
      <c r="K188" s="279"/>
    </row>
    <row r="189" spans="2:11" s="1" customFormat="1" ht="15" customHeight="1">
      <c r="B189" s="256"/>
      <c r="C189" s="292" t="s">
        <v>670</v>
      </c>
      <c r="D189" s="231"/>
      <c r="E189" s="231"/>
      <c r="F189" s="254" t="s">
        <v>590</v>
      </c>
      <c r="G189" s="231"/>
      <c r="H189" s="231" t="s">
        <v>671</v>
      </c>
      <c r="I189" s="231" t="s">
        <v>672</v>
      </c>
      <c r="J189" s="293" t="s">
        <v>673</v>
      </c>
      <c r="K189" s="279"/>
    </row>
    <row r="190" spans="2:11" s="1" customFormat="1" ht="15" customHeight="1">
      <c r="B190" s="256"/>
      <c r="C190" s="292" t="s">
        <v>43</v>
      </c>
      <c r="D190" s="231"/>
      <c r="E190" s="231"/>
      <c r="F190" s="254" t="s">
        <v>584</v>
      </c>
      <c r="G190" s="231"/>
      <c r="H190" s="228" t="s">
        <v>674</v>
      </c>
      <c r="I190" s="231" t="s">
        <v>675</v>
      </c>
      <c r="J190" s="231"/>
      <c r="K190" s="279"/>
    </row>
    <row r="191" spans="2:11" s="1" customFormat="1" ht="15" customHeight="1">
      <c r="B191" s="256"/>
      <c r="C191" s="292" t="s">
        <v>676</v>
      </c>
      <c r="D191" s="231"/>
      <c r="E191" s="231"/>
      <c r="F191" s="254" t="s">
        <v>584</v>
      </c>
      <c r="G191" s="231"/>
      <c r="H191" s="231" t="s">
        <v>677</v>
      </c>
      <c r="I191" s="231" t="s">
        <v>619</v>
      </c>
      <c r="J191" s="231"/>
      <c r="K191" s="279"/>
    </row>
    <row r="192" spans="2:11" s="1" customFormat="1" ht="15" customHeight="1">
      <c r="B192" s="256"/>
      <c r="C192" s="292" t="s">
        <v>678</v>
      </c>
      <c r="D192" s="231"/>
      <c r="E192" s="231"/>
      <c r="F192" s="254" t="s">
        <v>584</v>
      </c>
      <c r="G192" s="231"/>
      <c r="H192" s="231" t="s">
        <v>679</v>
      </c>
      <c r="I192" s="231" t="s">
        <v>619</v>
      </c>
      <c r="J192" s="231"/>
      <c r="K192" s="279"/>
    </row>
    <row r="193" spans="2:11" s="1" customFormat="1" ht="15" customHeight="1">
      <c r="B193" s="256"/>
      <c r="C193" s="292" t="s">
        <v>680</v>
      </c>
      <c r="D193" s="231"/>
      <c r="E193" s="231"/>
      <c r="F193" s="254" t="s">
        <v>590</v>
      </c>
      <c r="G193" s="231"/>
      <c r="H193" s="231" t="s">
        <v>681</v>
      </c>
      <c r="I193" s="231" t="s">
        <v>619</v>
      </c>
      <c r="J193" s="231"/>
      <c r="K193" s="279"/>
    </row>
    <row r="194" spans="2:11" s="1" customFormat="1" ht="15" customHeight="1">
      <c r="B194" s="285"/>
      <c r="C194" s="294"/>
      <c r="D194" s="265"/>
      <c r="E194" s="265"/>
      <c r="F194" s="265"/>
      <c r="G194" s="265"/>
      <c r="H194" s="265"/>
      <c r="I194" s="265"/>
      <c r="J194" s="265"/>
      <c r="K194" s="286"/>
    </row>
    <row r="195" spans="2:11" s="1" customFormat="1" ht="18.75" customHeight="1">
      <c r="B195" s="267"/>
      <c r="C195" s="277"/>
      <c r="D195" s="277"/>
      <c r="E195" s="277"/>
      <c r="F195" s="287"/>
      <c r="G195" s="277"/>
      <c r="H195" s="277"/>
      <c r="I195" s="277"/>
      <c r="J195" s="277"/>
      <c r="K195" s="267"/>
    </row>
    <row r="196" spans="2:11" s="1" customFormat="1" ht="18.75" customHeight="1">
      <c r="B196" s="267"/>
      <c r="C196" s="277"/>
      <c r="D196" s="277"/>
      <c r="E196" s="277"/>
      <c r="F196" s="287"/>
      <c r="G196" s="277"/>
      <c r="H196" s="277"/>
      <c r="I196" s="277"/>
      <c r="J196" s="277"/>
      <c r="K196" s="267"/>
    </row>
    <row r="197" spans="2:11" s="1" customFormat="1" ht="18.75" customHeight="1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1" customFormat="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1">
      <c r="B199" s="221"/>
      <c r="C199" s="222" t="s">
        <v>682</v>
      </c>
      <c r="D199" s="222"/>
      <c r="E199" s="222"/>
      <c r="F199" s="222"/>
      <c r="G199" s="222"/>
      <c r="H199" s="222"/>
      <c r="I199" s="222"/>
      <c r="J199" s="222"/>
      <c r="K199" s="223"/>
    </row>
    <row r="200" spans="2:11" s="1" customFormat="1" ht="25.5" customHeight="1">
      <c r="B200" s="221"/>
      <c r="C200" s="295" t="s">
        <v>683</v>
      </c>
      <c r="D200" s="295"/>
      <c r="E200" s="295"/>
      <c r="F200" s="295" t="s">
        <v>684</v>
      </c>
      <c r="G200" s="296"/>
      <c r="H200" s="295" t="s">
        <v>685</v>
      </c>
      <c r="I200" s="295"/>
      <c r="J200" s="295"/>
      <c r="K200" s="223"/>
    </row>
    <row r="201" spans="2:11" s="1" customFormat="1" ht="5.25" customHeight="1">
      <c r="B201" s="256"/>
      <c r="C201" s="251"/>
      <c r="D201" s="251"/>
      <c r="E201" s="251"/>
      <c r="F201" s="251"/>
      <c r="G201" s="277"/>
      <c r="H201" s="251"/>
      <c r="I201" s="251"/>
      <c r="J201" s="251"/>
      <c r="K201" s="279"/>
    </row>
    <row r="202" spans="2:11" s="1" customFormat="1" ht="15" customHeight="1">
      <c r="B202" s="256"/>
      <c r="C202" s="231" t="s">
        <v>675</v>
      </c>
      <c r="D202" s="231"/>
      <c r="E202" s="231"/>
      <c r="F202" s="254" t="s">
        <v>44</v>
      </c>
      <c r="G202" s="231"/>
      <c r="H202" s="231" t="s">
        <v>686</v>
      </c>
      <c r="I202" s="231"/>
      <c r="J202" s="231"/>
      <c r="K202" s="279"/>
    </row>
    <row r="203" spans="2:11" s="1" customFormat="1" ht="15" customHeight="1">
      <c r="B203" s="256"/>
      <c r="C203" s="231"/>
      <c r="D203" s="231"/>
      <c r="E203" s="231"/>
      <c r="F203" s="254" t="s">
        <v>45</v>
      </c>
      <c r="G203" s="231"/>
      <c r="H203" s="231" t="s">
        <v>687</v>
      </c>
      <c r="I203" s="231"/>
      <c r="J203" s="231"/>
      <c r="K203" s="279"/>
    </row>
    <row r="204" spans="2:11" s="1" customFormat="1" ht="15" customHeight="1">
      <c r="B204" s="256"/>
      <c r="C204" s="231"/>
      <c r="D204" s="231"/>
      <c r="E204" s="231"/>
      <c r="F204" s="254" t="s">
        <v>48</v>
      </c>
      <c r="G204" s="231"/>
      <c r="H204" s="231" t="s">
        <v>688</v>
      </c>
      <c r="I204" s="231"/>
      <c r="J204" s="231"/>
      <c r="K204" s="279"/>
    </row>
    <row r="205" spans="2:11" s="1" customFormat="1" ht="15" customHeight="1">
      <c r="B205" s="256"/>
      <c r="C205" s="231"/>
      <c r="D205" s="231"/>
      <c r="E205" s="231"/>
      <c r="F205" s="254" t="s">
        <v>46</v>
      </c>
      <c r="G205" s="231"/>
      <c r="H205" s="231" t="s">
        <v>689</v>
      </c>
      <c r="I205" s="231"/>
      <c r="J205" s="231"/>
      <c r="K205" s="279"/>
    </row>
    <row r="206" spans="2:11" s="1" customFormat="1" ht="15" customHeight="1">
      <c r="B206" s="256"/>
      <c r="C206" s="231"/>
      <c r="D206" s="231"/>
      <c r="E206" s="231"/>
      <c r="F206" s="254" t="s">
        <v>47</v>
      </c>
      <c r="G206" s="231"/>
      <c r="H206" s="231" t="s">
        <v>690</v>
      </c>
      <c r="I206" s="231"/>
      <c r="J206" s="231"/>
      <c r="K206" s="279"/>
    </row>
    <row r="207" spans="2:11" s="1" customFormat="1" ht="15" customHeight="1">
      <c r="B207" s="256"/>
      <c r="C207" s="231"/>
      <c r="D207" s="231"/>
      <c r="E207" s="231"/>
      <c r="F207" s="254"/>
      <c r="G207" s="231"/>
      <c r="H207" s="231"/>
      <c r="I207" s="231"/>
      <c r="J207" s="231"/>
      <c r="K207" s="279"/>
    </row>
    <row r="208" spans="2:11" s="1" customFormat="1" ht="15" customHeight="1">
      <c r="B208" s="256"/>
      <c r="C208" s="231" t="s">
        <v>631</v>
      </c>
      <c r="D208" s="231"/>
      <c r="E208" s="231"/>
      <c r="F208" s="254" t="s">
        <v>80</v>
      </c>
      <c r="G208" s="231"/>
      <c r="H208" s="231" t="s">
        <v>691</v>
      </c>
      <c r="I208" s="231"/>
      <c r="J208" s="231"/>
      <c r="K208" s="279"/>
    </row>
    <row r="209" spans="2:11" s="1" customFormat="1" ht="15" customHeight="1">
      <c r="B209" s="256"/>
      <c r="C209" s="231"/>
      <c r="D209" s="231"/>
      <c r="E209" s="231"/>
      <c r="F209" s="254" t="s">
        <v>526</v>
      </c>
      <c r="G209" s="231"/>
      <c r="H209" s="231" t="s">
        <v>527</v>
      </c>
      <c r="I209" s="231"/>
      <c r="J209" s="231"/>
      <c r="K209" s="279"/>
    </row>
    <row r="210" spans="2:11" s="1" customFormat="1" ht="15" customHeight="1">
      <c r="B210" s="256"/>
      <c r="C210" s="231"/>
      <c r="D210" s="231"/>
      <c r="E210" s="231"/>
      <c r="F210" s="254" t="s">
        <v>524</v>
      </c>
      <c r="G210" s="231"/>
      <c r="H210" s="231" t="s">
        <v>692</v>
      </c>
      <c r="I210" s="231"/>
      <c r="J210" s="231"/>
      <c r="K210" s="279"/>
    </row>
    <row r="211" spans="2:11" s="1" customFormat="1" ht="15" customHeight="1">
      <c r="B211" s="297"/>
      <c r="C211" s="231"/>
      <c r="D211" s="231"/>
      <c r="E211" s="231"/>
      <c r="F211" s="254" t="s">
        <v>528</v>
      </c>
      <c r="G211" s="292"/>
      <c r="H211" s="283" t="s">
        <v>529</v>
      </c>
      <c r="I211" s="283"/>
      <c r="J211" s="283"/>
      <c r="K211" s="298"/>
    </row>
    <row r="212" spans="2:11" s="1" customFormat="1" ht="15" customHeight="1">
      <c r="B212" s="297"/>
      <c r="C212" s="231"/>
      <c r="D212" s="231"/>
      <c r="E212" s="231"/>
      <c r="F212" s="254" t="s">
        <v>530</v>
      </c>
      <c r="G212" s="292"/>
      <c r="H212" s="283" t="s">
        <v>468</v>
      </c>
      <c r="I212" s="283"/>
      <c r="J212" s="283"/>
      <c r="K212" s="298"/>
    </row>
    <row r="213" spans="2:11" s="1" customFormat="1" ht="15" customHeight="1">
      <c r="B213" s="297"/>
      <c r="C213" s="231"/>
      <c r="D213" s="231"/>
      <c r="E213" s="231"/>
      <c r="F213" s="254"/>
      <c r="G213" s="292"/>
      <c r="H213" s="283"/>
      <c r="I213" s="283"/>
      <c r="J213" s="283"/>
      <c r="K213" s="298"/>
    </row>
    <row r="214" spans="2:11" s="1" customFormat="1" ht="15" customHeight="1">
      <c r="B214" s="297"/>
      <c r="C214" s="231" t="s">
        <v>655</v>
      </c>
      <c r="D214" s="231"/>
      <c r="E214" s="231"/>
      <c r="F214" s="254">
        <v>1</v>
      </c>
      <c r="G214" s="292"/>
      <c r="H214" s="283" t="s">
        <v>693</v>
      </c>
      <c r="I214" s="283"/>
      <c r="J214" s="283"/>
      <c r="K214" s="298"/>
    </row>
    <row r="215" spans="2:11" s="1" customFormat="1" ht="15" customHeight="1">
      <c r="B215" s="297"/>
      <c r="C215" s="231"/>
      <c r="D215" s="231"/>
      <c r="E215" s="231"/>
      <c r="F215" s="254">
        <v>2</v>
      </c>
      <c r="G215" s="292"/>
      <c r="H215" s="283" t="s">
        <v>694</v>
      </c>
      <c r="I215" s="283"/>
      <c r="J215" s="283"/>
      <c r="K215" s="298"/>
    </row>
    <row r="216" spans="2:11" s="1" customFormat="1" ht="15" customHeight="1">
      <c r="B216" s="297"/>
      <c r="C216" s="231"/>
      <c r="D216" s="231"/>
      <c r="E216" s="231"/>
      <c r="F216" s="254">
        <v>3</v>
      </c>
      <c r="G216" s="292"/>
      <c r="H216" s="283" t="s">
        <v>695</v>
      </c>
      <c r="I216" s="283"/>
      <c r="J216" s="283"/>
      <c r="K216" s="298"/>
    </row>
    <row r="217" spans="2:11" s="1" customFormat="1" ht="15" customHeight="1">
      <c r="B217" s="297"/>
      <c r="C217" s="231"/>
      <c r="D217" s="231"/>
      <c r="E217" s="231"/>
      <c r="F217" s="254">
        <v>4</v>
      </c>
      <c r="G217" s="292"/>
      <c r="H217" s="283" t="s">
        <v>696</v>
      </c>
      <c r="I217" s="283"/>
      <c r="J217" s="283"/>
      <c r="K217" s="298"/>
    </row>
    <row r="218" spans="2:11" s="1" customFormat="1" ht="12.75" customHeight="1">
      <c r="B218" s="299"/>
      <c r="C218" s="300"/>
      <c r="D218" s="300"/>
      <c r="E218" s="300"/>
      <c r="F218" s="300"/>
      <c r="G218" s="300"/>
      <c r="H218" s="300"/>
      <c r="I218" s="300"/>
      <c r="J218" s="300"/>
      <c r="K218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DESKTOP-UK41KLB\lukin_kru</dc:creator>
  <cp:keywords/>
  <dc:description/>
  <cp:lastModifiedBy>DESKTOP-UK41KLB\lukin_kru</cp:lastModifiedBy>
  <dcterms:created xsi:type="dcterms:W3CDTF">2021-03-29T06:42:41Z</dcterms:created>
  <dcterms:modified xsi:type="dcterms:W3CDTF">2021-03-29T06:42:43Z</dcterms:modified>
  <cp:category/>
  <cp:version/>
  <cp:contentType/>
  <cp:contentStatus/>
</cp:coreProperties>
</file>